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  <sheet sheetId="2" name="Guide" state="visible" r:id="rId5"/>
  </sheets>
  <definedNames>
    <definedName name="_xlnm.Print_Area" localSheetId="0">'Timesheet'!$A1:$J53</definedName>
  </definedNames>
  <calcPr calcId="171027" fullCalcOnLoad="1"/>
</workbook>
</file>

<file path=xl/sharedStrings.xml><?xml version="1.0" encoding="utf-8"?>
<sst xmlns="http://schemas.openxmlformats.org/spreadsheetml/2006/main" count="33" uniqueCount="33">
  <si>
    <t>Timesheet</t>
  </si>
  <si>
    <t>Name</t>
  </si>
  <si>
    <t>Employer</t>
  </si>
  <si>
    <t>First day of the month</t>
  </si>
  <si>
    <t>Date</t>
  </si>
  <si>
    <t>Start</t>
  </si>
  <si>
    <t>End</t>
  </si>
  <si>
    <t>Next day (0/1)</t>
  </si>
  <si>
    <t>Break (min)</t>
  </si>
  <si>
    <t>Net (h:mm)</t>
  </si>
  <si>
    <t>Break from – to</t>
  </si>
  <si>
    <t>Notes</t>
  </si>
  <si>
    <t>Check</t>
  </si>
  <si>
    <t>Correction (min)</t>
  </si>
  <si>
    <t>Further stints (6 rows, for instance a second stint on the same day): enter the date yourself. Rows you insert are not calculated.</t>
  </si>
  <si>
    <t>Total net</t>
  </si>
  <si>
    <t>Target (h:mm)</t>
  </si>
  <si>
    <t>Difference</t>
  </si>
  <si>
    <t>Difference in minutes</t>
  </si>
  <si>
    <t>Date, signature employee</t>
  </si>
  <si>
    <t>Date, signature employer</t>
  </si>
  <si>
    <t>Timesheet template, September 2026 edition · free from workflow-app.ch/en/timesheet/</t>
  </si>
  <si>
    <t>How this template works</t>
  </si>
  <si>
    <t>1. Enter your name, employer and the first day of the period at the top: the 1st of the month or the Monday. The date column fills itself from that and stops where the calendar stops.</t>
  </si>
  <si>
    <t>2. Per day, enter start and end as times, for example 08:00 and 17:15. Enter breaks in minutes; no break means 0 or empty. Break from – to documents when the break was taken, for example 12:00–12:30; it does not calculate. The two fields belong together: a time without minutes is reported.</t>
  </si>
  <si>
    <t>3. If the stint ends after midnight, enter 1 in the next-day column. Example: 22:00 to 06:00, next day 1, break 30 gives 7:30. Without the 1, the check reports that the end is not after the start.</t>
  </si>
  <si>
    <t>4. Under regular recording in Switzerland the employer must record when a break of half an hour or more was taken (Art. 73 ArGV 1, SECO guidance, in German: https://www.seco.admin.ch/dam/de/sd-web/KYcyETv05vIg/ArGV1_art73_de.pdf). Enter it in Break from – to.</t>
  </si>
  <si>
    <t>5. Second stint on the same day: use one of the rows under Further stints and enter the date yourself; it must lie inside the period. The total counts every prepared row. Rows you insert are not calculated; if you need more, use a second file or the weekly sheet.</t>
  </si>
  <si>
    <t>6. The check column reports when something is off: no date or a foreign date, a missing end, a break longer than the stint, a break or correction pasted as text, a negative net. Net stays empty for that row, the number of open rows appears beside the total, and the difference to the target stays empty as long as a checked entry contains an error.</t>
  </si>
  <si>
    <t>7. Target: enter the expected working hours of the period as hours:minutes. Example: 160:00 planned hours minus 8:00 for a planned day you were absent all day gives 152:00. The difference appears with its sign. The template does not recognise absences and credits no time.</t>
  </si>
  <si>
    <t>8. Correction (min): only for the clock changes in March and October, say +60 for the October night, with the reason in the notes. Start and end stay as they were. Month boundary: 31st → 22:00 to 00:00, next day 1; 1st → 00:00 to 06:00, next day 0; put the break in the part where it was taken.</t>
  </si>
  <si>
    <t>9. Formulas and date cells are protected against accidental overwriting, without a password. Review → Unprotect Sheet if you want to adapt the template.</t>
  </si>
  <si>
    <t>The template calculates in whole minutes. It computes no supplements, no pay and no entitlement; it records what you worked.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</si>
</sst>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.mm.yyyy"/>
    <numFmt numFmtId="165" formatCode="ddd, dd.mm."/>
    <numFmt numFmtId="166" formatCode="hh:mm"/>
    <numFmt numFmtId="167" formatCode="[h]:mm"/>
    <numFmt numFmtId="168" formatCode="+0;-0;0"/>
    <numFmt numFmtId="169" formatCode="ddd, dd.mm.yyyy"/>
  </numFmts>
  <fonts count="8" x14ac:knownFonts="1">
    <font>
      <color theme="1"/>
      <family val="2"/>
      <scheme val="minor"/>
      <sz val="11"/>
      <name val="Calibri"/>
    </font>
    <font>
      <b/>
      <sz val="16"/>
      <name val="Arial"/>
    </font>
    <font>
      <sz val="10"/>
      <name val="Arial"/>
    </font>
    <font>
      <color rgb="FFB3261E"/>
      <sz val="9"/>
      <name val="Arial"/>
    </font>
    <font>
      <b/>
      <sz val="10"/>
      <name val="Arial"/>
    </font>
    <font>
      <color rgb="FF4A5A68"/>
      <sz val="8"/>
      <name val="Arial"/>
    </font>
    <font>
      <color rgb="FF6B7A88"/>
      <sz val="8"/>
      <name val="Arial"/>
    </font>
    <font>
      <b/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6F1E1"/>
      </patternFill>
    </fill>
    <fill>
      <patternFill patternType="solid">
        <fgColor rgb="FFEEF1F4"/>
      </patternFill>
    </fill>
  </fills>
  <borders count="3">
    <border>
      <left/>
      <right/>
      <top/>
      <bottom/>
      <diagonal/>
    </border>
    <border>
      <left style="thin">
        <color rgb="FFB8C0C8"/>
      </left>
      <right style="thin">
        <color rgb="FFB8C0C8"/>
      </right>
      <top style="thin">
        <color rgb="FFB8C0C8"/>
      </top>
      <bottom style="thin">
        <color rgb="FFB8C0C8"/>
      </bottom>
      <diagonal/>
    </border>
    <border>
      <left/>
      <right/>
      <top style="thin">
        <color rgb="FF14202B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165" fontId="2" fillId="0" borderId="1" xfId="0" applyNumberFormat="1" applyFont="1" applyBorder="1"/>
    <xf numFmtId="166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67" fontId="2" fillId="0" borderId="1" xfId="0" applyNumberFormat="1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168" fontId="2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top" wrapText="1"/>
    </xf>
    <xf numFmtId="169" fontId="2" fillId="2" borderId="1" xfId="0" applyNumberFormat="1" applyFont="1" applyFill="1" applyBorder="1" applyProtection="1">
      <protection locked="0"/>
    </xf>
    <xf numFmtId="0" fontId="4" fillId="3" borderId="1" xfId="0" applyFont="1" applyFill="1" applyBorder="1"/>
    <xf numFmtId="167" fontId="4" fillId="0" borderId="1" xfId="0" applyNumberFormat="1" applyFont="1" applyBorder="1" applyAlignment="1">
      <alignment horizontal="right"/>
    </xf>
    <xf numFmtId="0" fontId="3" fillId="0" borderId="0" xfId="0" applyFont="1"/>
    <xf numFmtId="167" fontId="2" fillId="2" borderId="1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>
      <alignment horizontal="right"/>
    </xf>
    <xf numFmtId="1" fontId="5" fillId="0" borderId="0" xfId="0" applyNumberFormat="1" applyFont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69"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4" max="6" width="12" customWidth="1"/>
    <col min="7" max="7" width="16" customWidth="1"/>
    <col min="8" max="8" width="30" customWidth="1"/>
    <col min="9" max="9" width="34" customWidth="1"/>
    <col min="10" max="10" width="13" customWidth="1"/>
  </cols>
  <sheetData>
    <row r="1" spans="1:1" x14ac:dyDescent="0.25">
      <c r="A1" s="1" t="s">
        <v>0</v>
      </c>
    </row>
    <row r="2" spans="1:3" x14ac:dyDescent="0.25">
      <c r="A2" s="2" t="s">
        <v>1</v>
      </c>
      <c r="B2" s="3"/>
      <c r="C2" s="3"/>
    </row>
    <row r="3" spans="1:3" x14ac:dyDescent="0.25">
      <c r="A3" s="2" t="s">
        <v>2</v>
      </c>
      <c r="B3" s="3"/>
      <c r="C3" s="3"/>
    </row>
    <row r="4" ht="30" customHeight="1" spans="1:7" x14ac:dyDescent="0.25">
      <c r="A4" s="2" t="s">
        <v>3</v>
      </c>
      <c r="B4" s="4">
        <v>46266</v>
      </c>
      <c r="C4" s="4"/>
      <c r="D4" s="5">
        <f>IF(DAY(B4)=1,"","Please enter the 1st of the month")</f>
      </c>
      <c r="E4" s="5"/>
      <c r="F4" s="5"/>
      <c r="G4" s="5"/>
    </row>
    <row r="6" ht="30" customHeight="1" spans="1:10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6" t="s">
        <v>10</v>
      </c>
      <c r="H6" s="6" t="s">
        <v>11</v>
      </c>
      <c r="I6" s="6" t="s">
        <v>12</v>
      </c>
      <c r="J6" s="7" t="s">
        <v>13</v>
      </c>
    </row>
    <row r="7" spans="1:10" x14ac:dyDescent="0.25">
      <c r="A7" s="8">
        <f>IF(DAY($B$4+0)&lt;1,"",$B$4+0)</f>
      </c>
      <c r="B7" s="9"/>
      <c r="C7" s="9"/>
      <c r="D7" s="10"/>
      <c r="E7" s="10"/>
      <c r="F7" s="11">
        <f>IF(OR(B7="",C7="",I7&lt;&gt;""),"",(ROUND((C7+N(D7)-B7)*1440,0)-N(E7)+N(J7))/1440)</f>
      </c>
      <c r="G7" s="12"/>
      <c r="H7" s="12"/>
      <c r="I7" s="13">
        <f>IF(AND(B7="",C7="",E7="",G7=""),"",IF(A7="","No date: row lies outside the period",IF(OR(A7&lt;$B$4,A7&gt;=EDATE($B$4,1)),"Date lies outside the period",IF(OR(B7="",C7=""),"Start or end missing",IF(AND(N(D7)&lt;&gt;0,N(D7)&lt;&gt;1),"Next day must be 0 or 1",IF(C7+N(D7)&lt;=B7,"End is not after start",IF(AND(E7&lt;&gt;"",NOT(ISNUMBER(E7))),"Break is not a number",IF(AND(J7&lt;&gt;"",NOT(ISNUMBER(J7))),"Correction is not a number",IF(N(E7)&lt;0,"Break is negative",IF(N(E7)&gt;(ROUND((C7+N(D7)-B7)*1440,0)+N(J7)),"Break longer than the stint",IF((ROUND((C7+N(D7)-B7)*1440,0)+N(J7))-N(E7)&lt;0,"Net is negative",IF(AND(G7&lt;&gt;"",E7=""),"Break time entered, minutes missing",""))))))))))))</f>
      </c>
      <c r="J7" s="14"/>
    </row>
    <row r="8" spans="1:10" x14ac:dyDescent="0.25">
      <c r="A8" s="8">
        <f>IF(DAY($B$4+1)&lt;2,"",$B$4+1)</f>
      </c>
      <c r="B8" s="9"/>
      <c r="C8" s="9"/>
      <c r="D8" s="10"/>
      <c r="E8" s="10"/>
      <c r="F8" s="11">
        <f>IF(OR(B8="",C8="",I8&lt;&gt;""),"",(ROUND((C8+N(D8)-B8)*1440,0)-N(E8)+N(J8))/1440)</f>
      </c>
      <c r="G8" s="12"/>
      <c r="H8" s="12"/>
      <c r="I8" s="13">
        <f>IF(AND(B8="",C8="",E8="",G8=""),"",IF(A8="","No date: row lies outside the period",IF(OR(A8&lt;$B$4,A8&gt;=EDATE($B$4,1)),"Date lies outside the period",IF(OR(B8="",C8=""),"Start or end missing",IF(AND(N(D8)&lt;&gt;0,N(D8)&lt;&gt;1),"Next day must be 0 or 1",IF(C8+N(D8)&lt;=B8,"End is not after start",IF(AND(E8&lt;&gt;"",NOT(ISNUMBER(E8))),"Break is not a number",IF(AND(J8&lt;&gt;"",NOT(ISNUMBER(J8))),"Correction is not a number",IF(N(E8)&lt;0,"Break is negative",IF(N(E8)&gt;(ROUND((C8+N(D8)-B8)*1440,0)+N(J8)),"Break longer than the stint",IF((ROUND((C8+N(D8)-B8)*1440,0)+N(J8))-N(E8)&lt;0,"Net is negative",IF(AND(G8&lt;&gt;"",E8=""),"Break time entered, minutes missing",""))))))))))))</f>
      </c>
      <c r="J8" s="14"/>
    </row>
    <row r="9" spans="1:10" x14ac:dyDescent="0.25">
      <c r="A9" s="8">
        <f>IF(DAY($B$4+2)&lt;3,"",$B$4+2)</f>
      </c>
      <c r="B9" s="9"/>
      <c r="C9" s="9"/>
      <c r="D9" s="10"/>
      <c r="E9" s="10"/>
      <c r="F9" s="11">
        <f>IF(OR(B9="",C9="",I9&lt;&gt;""),"",(ROUND((C9+N(D9)-B9)*1440,0)-N(E9)+N(J9))/1440)</f>
      </c>
      <c r="G9" s="12"/>
      <c r="H9" s="12"/>
      <c r="I9" s="13">
        <f>IF(AND(B9="",C9="",E9="",G9=""),"",IF(A9="","No date: row lies outside the period",IF(OR(A9&lt;$B$4,A9&gt;=EDATE($B$4,1)),"Date lies outside the period",IF(OR(B9="",C9=""),"Start or end missing",IF(AND(N(D9)&lt;&gt;0,N(D9)&lt;&gt;1),"Next day must be 0 or 1",IF(C9+N(D9)&lt;=B9,"End is not after start",IF(AND(E9&lt;&gt;"",NOT(ISNUMBER(E9))),"Break is not a number",IF(AND(J9&lt;&gt;"",NOT(ISNUMBER(J9))),"Correction is not a number",IF(N(E9)&lt;0,"Break is negative",IF(N(E9)&gt;(ROUND((C9+N(D9)-B9)*1440,0)+N(J9)),"Break longer than the stint",IF((ROUND((C9+N(D9)-B9)*1440,0)+N(J9))-N(E9)&lt;0,"Net is negative",IF(AND(G9&lt;&gt;"",E9=""),"Break time entered, minutes missing",""))))))))))))</f>
      </c>
      <c r="J9" s="14"/>
    </row>
    <row r="10" spans="1:10" x14ac:dyDescent="0.25">
      <c r="A10" s="8">
        <f>IF(DAY($B$4+3)&lt;4,"",$B$4+3)</f>
      </c>
      <c r="B10" s="9"/>
      <c r="C10" s="9"/>
      <c r="D10" s="10"/>
      <c r="E10" s="10"/>
      <c r="F10" s="11">
        <f>IF(OR(B10="",C10="",I10&lt;&gt;""),"",(ROUND((C10+N(D10)-B10)*1440,0)-N(E10)+N(J10))/1440)</f>
      </c>
      <c r="G10" s="12"/>
      <c r="H10" s="12"/>
      <c r="I10" s="13">
        <f>IF(AND(B10="",C10="",E10="",G10=""),"",IF(A10="","No date: row lies outside the period",IF(OR(A10&lt;$B$4,A10&gt;=EDATE($B$4,1)),"Date lies outside the period",IF(OR(B10="",C10=""),"Start or end missing",IF(AND(N(D10)&lt;&gt;0,N(D10)&lt;&gt;1),"Next day must be 0 or 1",IF(C10+N(D10)&lt;=B10,"End is not after start",IF(AND(E10&lt;&gt;"",NOT(ISNUMBER(E10))),"Break is not a number",IF(AND(J10&lt;&gt;"",NOT(ISNUMBER(J10))),"Correction is not a number",IF(N(E10)&lt;0,"Break is negative",IF(N(E10)&gt;(ROUND((C10+N(D10)-B10)*1440,0)+N(J10)),"Break longer than the stint",IF((ROUND((C10+N(D10)-B10)*1440,0)+N(J10))-N(E10)&lt;0,"Net is negative",IF(AND(G10&lt;&gt;"",E10=""),"Break time entered, minutes missing",""))))))))))))</f>
      </c>
      <c r="J10" s="14"/>
    </row>
    <row r="11" spans="1:10" x14ac:dyDescent="0.25">
      <c r="A11" s="8">
        <f>IF(DAY($B$4+4)&lt;5,"",$B$4+4)</f>
      </c>
      <c r="B11" s="9"/>
      <c r="C11" s="9"/>
      <c r="D11" s="10"/>
      <c r="E11" s="10"/>
      <c r="F11" s="11">
        <f>IF(OR(B11="",C11="",I11&lt;&gt;""),"",(ROUND((C11+N(D11)-B11)*1440,0)-N(E11)+N(J11))/1440)</f>
      </c>
      <c r="G11" s="12"/>
      <c r="H11" s="12"/>
      <c r="I11" s="13">
        <f>IF(AND(B11="",C11="",E11="",G11=""),"",IF(A11="","No date: row lies outside the period",IF(OR(A11&lt;$B$4,A11&gt;=EDATE($B$4,1)),"Date lies outside the period",IF(OR(B11="",C11=""),"Start or end missing",IF(AND(N(D11)&lt;&gt;0,N(D11)&lt;&gt;1),"Next day must be 0 or 1",IF(C11+N(D11)&lt;=B11,"End is not after start",IF(AND(E11&lt;&gt;"",NOT(ISNUMBER(E11))),"Break is not a number",IF(AND(J11&lt;&gt;"",NOT(ISNUMBER(J11))),"Correction is not a number",IF(N(E11)&lt;0,"Break is negative",IF(N(E11)&gt;(ROUND((C11+N(D11)-B11)*1440,0)+N(J11)),"Break longer than the stint",IF((ROUND((C11+N(D11)-B11)*1440,0)+N(J11))-N(E11)&lt;0,"Net is negative",IF(AND(G11&lt;&gt;"",E11=""),"Break time entered, minutes missing",""))))))))))))</f>
      </c>
      <c r="J11" s="14"/>
    </row>
    <row r="12" spans="1:10" x14ac:dyDescent="0.25">
      <c r="A12" s="8">
        <f>IF(DAY($B$4+5)&lt;6,"",$B$4+5)</f>
      </c>
      <c r="B12" s="9"/>
      <c r="C12" s="9"/>
      <c r="D12" s="10"/>
      <c r="E12" s="10"/>
      <c r="F12" s="11">
        <f>IF(OR(B12="",C12="",I12&lt;&gt;""),"",(ROUND((C12+N(D12)-B12)*1440,0)-N(E12)+N(J12))/1440)</f>
      </c>
      <c r="G12" s="12"/>
      <c r="H12" s="12"/>
      <c r="I12" s="13">
        <f>IF(AND(B12="",C12="",E12="",G12=""),"",IF(A12="","No date: row lies outside the period",IF(OR(A12&lt;$B$4,A12&gt;=EDATE($B$4,1)),"Date lies outside the period",IF(OR(B12="",C12=""),"Start or end missing",IF(AND(N(D12)&lt;&gt;0,N(D12)&lt;&gt;1),"Next day must be 0 or 1",IF(C12+N(D12)&lt;=B12,"End is not after start",IF(AND(E12&lt;&gt;"",NOT(ISNUMBER(E12))),"Break is not a number",IF(AND(J12&lt;&gt;"",NOT(ISNUMBER(J12))),"Correction is not a number",IF(N(E12)&lt;0,"Break is negative",IF(N(E12)&gt;(ROUND((C12+N(D12)-B12)*1440,0)+N(J12)),"Break longer than the stint",IF((ROUND((C12+N(D12)-B12)*1440,0)+N(J12))-N(E12)&lt;0,"Net is negative",IF(AND(G12&lt;&gt;"",E12=""),"Break time entered, minutes missing",""))))))))))))</f>
      </c>
      <c r="J12" s="14"/>
    </row>
    <row r="13" spans="1:10" x14ac:dyDescent="0.25">
      <c r="A13" s="8">
        <f>IF(DAY($B$4+6)&lt;7,"",$B$4+6)</f>
      </c>
      <c r="B13" s="9"/>
      <c r="C13" s="9"/>
      <c r="D13" s="10"/>
      <c r="E13" s="10"/>
      <c r="F13" s="11">
        <f>IF(OR(B13="",C13="",I13&lt;&gt;""),"",(ROUND((C13+N(D13)-B13)*1440,0)-N(E13)+N(J13))/1440)</f>
      </c>
      <c r="G13" s="12"/>
      <c r="H13" s="12"/>
      <c r="I13" s="13">
        <f>IF(AND(B13="",C13="",E13="",G13=""),"",IF(A13="","No date: row lies outside the period",IF(OR(A13&lt;$B$4,A13&gt;=EDATE($B$4,1)),"Date lies outside the period",IF(OR(B13="",C13=""),"Start or end missing",IF(AND(N(D13)&lt;&gt;0,N(D13)&lt;&gt;1),"Next day must be 0 or 1",IF(C13+N(D13)&lt;=B13,"End is not after start",IF(AND(E13&lt;&gt;"",NOT(ISNUMBER(E13))),"Break is not a number",IF(AND(J13&lt;&gt;"",NOT(ISNUMBER(J13))),"Correction is not a number",IF(N(E13)&lt;0,"Break is negative",IF(N(E13)&gt;(ROUND((C13+N(D13)-B13)*1440,0)+N(J13)),"Break longer than the stint",IF((ROUND((C13+N(D13)-B13)*1440,0)+N(J13))-N(E13)&lt;0,"Net is negative",IF(AND(G13&lt;&gt;"",E13=""),"Break time entered, minutes missing",""))))))))))))</f>
      </c>
      <c r="J13" s="14"/>
    </row>
    <row r="14" spans="1:10" x14ac:dyDescent="0.25">
      <c r="A14" s="8">
        <f>IF(DAY($B$4+7)&lt;8,"",$B$4+7)</f>
      </c>
      <c r="B14" s="9"/>
      <c r="C14" s="9"/>
      <c r="D14" s="10"/>
      <c r="E14" s="10"/>
      <c r="F14" s="11">
        <f>IF(OR(B14="",C14="",I14&lt;&gt;""),"",(ROUND((C14+N(D14)-B14)*1440,0)-N(E14)+N(J14))/1440)</f>
      </c>
      <c r="G14" s="12"/>
      <c r="H14" s="12"/>
      <c r="I14" s="13">
        <f>IF(AND(B14="",C14="",E14="",G14=""),"",IF(A14="","No date: row lies outside the period",IF(OR(A14&lt;$B$4,A14&gt;=EDATE($B$4,1)),"Date lies outside the period",IF(OR(B14="",C14=""),"Start or end missing",IF(AND(N(D14)&lt;&gt;0,N(D14)&lt;&gt;1),"Next day must be 0 or 1",IF(C14+N(D14)&lt;=B14,"End is not after start",IF(AND(E14&lt;&gt;"",NOT(ISNUMBER(E14))),"Break is not a number",IF(AND(J14&lt;&gt;"",NOT(ISNUMBER(J14))),"Correction is not a number",IF(N(E14)&lt;0,"Break is negative",IF(N(E14)&gt;(ROUND((C14+N(D14)-B14)*1440,0)+N(J14)),"Break longer than the stint",IF((ROUND((C14+N(D14)-B14)*1440,0)+N(J14))-N(E14)&lt;0,"Net is negative",IF(AND(G14&lt;&gt;"",E14=""),"Break time entered, minutes missing",""))))))))))))</f>
      </c>
      <c r="J14" s="14"/>
    </row>
    <row r="15" spans="1:10" x14ac:dyDescent="0.25">
      <c r="A15" s="8">
        <f>IF(DAY($B$4+8)&lt;9,"",$B$4+8)</f>
      </c>
      <c r="B15" s="9"/>
      <c r="C15" s="9"/>
      <c r="D15" s="10"/>
      <c r="E15" s="10"/>
      <c r="F15" s="11">
        <f>IF(OR(B15="",C15="",I15&lt;&gt;""),"",(ROUND((C15+N(D15)-B15)*1440,0)-N(E15)+N(J15))/1440)</f>
      </c>
      <c r="G15" s="12"/>
      <c r="H15" s="12"/>
      <c r="I15" s="13">
        <f>IF(AND(B15="",C15="",E15="",G15=""),"",IF(A15="","No date: row lies outside the period",IF(OR(A15&lt;$B$4,A15&gt;=EDATE($B$4,1)),"Date lies outside the period",IF(OR(B15="",C15=""),"Start or end missing",IF(AND(N(D15)&lt;&gt;0,N(D15)&lt;&gt;1),"Next day must be 0 or 1",IF(C15+N(D15)&lt;=B15,"End is not after start",IF(AND(E15&lt;&gt;"",NOT(ISNUMBER(E15))),"Break is not a number",IF(AND(J15&lt;&gt;"",NOT(ISNUMBER(J15))),"Correction is not a number",IF(N(E15)&lt;0,"Break is negative",IF(N(E15)&gt;(ROUND((C15+N(D15)-B15)*1440,0)+N(J15)),"Break longer than the stint",IF((ROUND((C15+N(D15)-B15)*1440,0)+N(J15))-N(E15)&lt;0,"Net is negative",IF(AND(G15&lt;&gt;"",E15=""),"Break time entered, minutes missing",""))))))))))))</f>
      </c>
      <c r="J15" s="14"/>
    </row>
    <row r="16" spans="1:10" x14ac:dyDescent="0.25">
      <c r="A16" s="8">
        <f>IF(DAY($B$4+9)&lt;10,"",$B$4+9)</f>
      </c>
      <c r="B16" s="9"/>
      <c r="C16" s="9"/>
      <c r="D16" s="10"/>
      <c r="E16" s="10"/>
      <c r="F16" s="11">
        <f>IF(OR(B16="",C16="",I16&lt;&gt;""),"",(ROUND((C16+N(D16)-B16)*1440,0)-N(E16)+N(J16))/1440)</f>
      </c>
      <c r="G16" s="12"/>
      <c r="H16" s="12"/>
      <c r="I16" s="13">
        <f>IF(AND(B16="",C16="",E16="",G16=""),"",IF(A16="","No date: row lies outside the period",IF(OR(A16&lt;$B$4,A16&gt;=EDATE($B$4,1)),"Date lies outside the period",IF(OR(B16="",C16=""),"Start or end missing",IF(AND(N(D16)&lt;&gt;0,N(D16)&lt;&gt;1),"Next day must be 0 or 1",IF(C16+N(D16)&lt;=B16,"End is not after start",IF(AND(E16&lt;&gt;"",NOT(ISNUMBER(E16))),"Break is not a number",IF(AND(J16&lt;&gt;"",NOT(ISNUMBER(J16))),"Correction is not a number",IF(N(E16)&lt;0,"Break is negative",IF(N(E16)&gt;(ROUND((C16+N(D16)-B16)*1440,0)+N(J16)),"Break longer than the stint",IF((ROUND((C16+N(D16)-B16)*1440,0)+N(J16))-N(E16)&lt;0,"Net is negative",IF(AND(G16&lt;&gt;"",E16=""),"Break time entered, minutes missing",""))))))))))))</f>
      </c>
      <c r="J16" s="14"/>
    </row>
    <row r="17" spans="1:10" x14ac:dyDescent="0.25">
      <c r="A17" s="8">
        <f>IF(DAY($B$4+10)&lt;11,"",$B$4+10)</f>
      </c>
      <c r="B17" s="9"/>
      <c r="C17" s="9"/>
      <c r="D17" s="10"/>
      <c r="E17" s="10"/>
      <c r="F17" s="11">
        <f>IF(OR(B17="",C17="",I17&lt;&gt;""),"",(ROUND((C17+N(D17)-B17)*1440,0)-N(E17)+N(J17))/1440)</f>
      </c>
      <c r="G17" s="12"/>
      <c r="H17" s="12"/>
      <c r="I17" s="13">
        <f>IF(AND(B17="",C17="",E17="",G17=""),"",IF(A17="","No date: row lies outside the period",IF(OR(A17&lt;$B$4,A17&gt;=EDATE($B$4,1)),"Date lies outside the period",IF(OR(B17="",C17=""),"Start or end missing",IF(AND(N(D17)&lt;&gt;0,N(D17)&lt;&gt;1),"Next day must be 0 or 1",IF(C17+N(D17)&lt;=B17,"End is not after start",IF(AND(E17&lt;&gt;"",NOT(ISNUMBER(E17))),"Break is not a number",IF(AND(J17&lt;&gt;"",NOT(ISNUMBER(J17))),"Correction is not a number",IF(N(E17)&lt;0,"Break is negative",IF(N(E17)&gt;(ROUND((C17+N(D17)-B17)*1440,0)+N(J17)),"Break longer than the stint",IF((ROUND((C17+N(D17)-B17)*1440,0)+N(J17))-N(E17)&lt;0,"Net is negative",IF(AND(G17&lt;&gt;"",E17=""),"Break time entered, minutes missing",""))))))))))))</f>
      </c>
      <c r="J17" s="14"/>
    </row>
    <row r="18" spans="1:10" x14ac:dyDescent="0.25">
      <c r="A18" s="8">
        <f>IF(DAY($B$4+11)&lt;12,"",$B$4+11)</f>
      </c>
      <c r="B18" s="9"/>
      <c r="C18" s="9"/>
      <c r="D18" s="10"/>
      <c r="E18" s="10"/>
      <c r="F18" s="11">
        <f>IF(OR(B18="",C18="",I18&lt;&gt;""),"",(ROUND((C18+N(D18)-B18)*1440,0)-N(E18)+N(J18))/1440)</f>
      </c>
      <c r="G18" s="12"/>
      <c r="H18" s="12"/>
      <c r="I18" s="13">
        <f>IF(AND(B18="",C18="",E18="",G18=""),"",IF(A18="","No date: row lies outside the period",IF(OR(A18&lt;$B$4,A18&gt;=EDATE($B$4,1)),"Date lies outside the period",IF(OR(B18="",C18=""),"Start or end missing",IF(AND(N(D18)&lt;&gt;0,N(D18)&lt;&gt;1),"Next day must be 0 or 1",IF(C18+N(D18)&lt;=B18,"End is not after start",IF(AND(E18&lt;&gt;"",NOT(ISNUMBER(E18))),"Break is not a number",IF(AND(J18&lt;&gt;"",NOT(ISNUMBER(J18))),"Correction is not a number",IF(N(E18)&lt;0,"Break is negative",IF(N(E18)&gt;(ROUND((C18+N(D18)-B18)*1440,0)+N(J18)),"Break longer than the stint",IF((ROUND((C18+N(D18)-B18)*1440,0)+N(J18))-N(E18)&lt;0,"Net is negative",IF(AND(G18&lt;&gt;"",E18=""),"Break time entered, minutes missing",""))))))))))))</f>
      </c>
      <c r="J18" s="14"/>
    </row>
    <row r="19" spans="1:10" x14ac:dyDescent="0.25">
      <c r="A19" s="8">
        <f>IF(DAY($B$4+12)&lt;13,"",$B$4+12)</f>
      </c>
      <c r="B19" s="9"/>
      <c r="C19" s="9"/>
      <c r="D19" s="10"/>
      <c r="E19" s="10"/>
      <c r="F19" s="11">
        <f>IF(OR(B19="",C19="",I19&lt;&gt;""),"",(ROUND((C19+N(D19)-B19)*1440,0)-N(E19)+N(J19))/1440)</f>
      </c>
      <c r="G19" s="12"/>
      <c r="H19" s="12"/>
      <c r="I19" s="13">
        <f>IF(AND(B19="",C19="",E19="",G19=""),"",IF(A19="","No date: row lies outside the period",IF(OR(A19&lt;$B$4,A19&gt;=EDATE($B$4,1)),"Date lies outside the period",IF(OR(B19="",C19=""),"Start or end missing",IF(AND(N(D19)&lt;&gt;0,N(D19)&lt;&gt;1),"Next day must be 0 or 1",IF(C19+N(D19)&lt;=B19,"End is not after start",IF(AND(E19&lt;&gt;"",NOT(ISNUMBER(E19))),"Break is not a number",IF(AND(J19&lt;&gt;"",NOT(ISNUMBER(J19))),"Correction is not a number",IF(N(E19)&lt;0,"Break is negative",IF(N(E19)&gt;(ROUND((C19+N(D19)-B19)*1440,0)+N(J19)),"Break longer than the stint",IF((ROUND((C19+N(D19)-B19)*1440,0)+N(J19))-N(E19)&lt;0,"Net is negative",IF(AND(G19&lt;&gt;"",E19=""),"Break time entered, minutes missing",""))))))))))))</f>
      </c>
      <c r="J19" s="14"/>
    </row>
    <row r="20" spans="1:10" x14ac:dyDescent="0.25">
      <c r="A20" s="8">
        <f>IF(DAY($B$4+13)&lt;14,"",$B$4+13)</f>
      </c>
      <c r="B20" s="9"/>
      <c r="C20" s="9"/>
      <c r="D20" s="10"/>
      <c r="E20" s="10"/>
      <c r="F20" s="11">
        <f>IF(OR(B20="",C20="",I20&lt;&gt;""),"",(ROUND((C20+N(D20)-B20)*1440,0)-N(E20)+N(J20))/1440)</f>
      </c>
      <c r="G20" s="12"/>
      <c r="H20" s="12"/>
      <c r="I20" s="13">
        <f>IF(AND(B20="",C20="",E20="",G20=""),"",IF(A20="","No date: row lies outside the period",IF(OR(A20&lt;$B$4,A20&gt;=EDATE($B$4,1)),"Date lies outside the period",IF(OR(B20="",C20=""),"Start or end missing",IF(AND(N(D20)&lt;&gt;0,N(D20)&lt;&gt;1),"Next day must be 0 or 1",IF(C20+N(D20)&lt;=B20,"End is not after start",IF(AND(E20&lt;&gt;"",NOT(ISNUMBER(E20))),"Break is not a number",IF(AND(J20&lt;&gt;"",NOT(ISNUMBER(J20))),"Correction is not a number",IF(N(E20)&lt;0,"Break is negative",IF(N(E20)&gt;(ROUND((C20+N(D20)-B20)*1440,0)+N(J20)),"Break longer than the stint",IF((ROUND((C20+N(D20)-B20)*1440,0)+N(J20))-N(E20)&lt;0,"Net is negative",IF(AND(G20&lt;&gt;"",E20=""),"Break time entered, minutes missing",""))))))))))))</f>
      </c>
      <c r="J20" s="14"/>
    </row>
    <row r="21" spans="1:10" x14ac:dyDescent="0.25">
      <c r="A21" s="8">
        <f>IF(DAY($B$4+14)&lt;15,"",$B$4+14)</f>
      </c>
      <c r="B21" s="9"/>
      <c r="C21" s="9"/>
      <c r="D21" s="10"/>
      <c r="E21" s="10"/>
      <c r="F21" s="11">
        <f>IF(OR(B21="",C21="",I21&lt;&gt;""),"",(ROUND((C21+N(D21)-B21)*1440,0)-N(E21)+N(J21))/1440)</f>
      </c>
      <c r="G21" s="12"/>
      <c r="H21" s="12"/>
      <c r="I21" s="13">
        <f>IF(AND(B21="",C21="",E21="",G21=""),"",IF(A21="","No date: row lies outside the period",IF(OR(A21&lt;$B$4,A21&gt;=EDATE($B$4,1)),"Date lies outside the period",IF(OR(B21="",C21=""),"Start or end missing",IF(AND(N(D21)&lt;&gt;0,N(D21)&lt;&gt;1),"Next day must be 0 or 1",IF(C21+N(D21)&lt;=B21,"End is not after start",IF(AND(E21&lt;&gt;"",NOT(ISNUMBER(E21))),"Break is not a number",IF(AND(J21&lt;&gt;"",NOT(ISNUMBER(J21))),"Correction is not a number",IF(N(E21)&lt;0,"Break is negative",IF(N(E21)&gt;(ROUND((C21+N(D21)-B21)*1440,0)+N(J21)),"Break longer than the stint",IF((ROUND((C21+N(D21)-B21)*1440,0)+N(J21))-N(E21)&lt;0,"Net is negative",IF(AND(G21&lt;&gt;"",E21=""),"Break time entered, minutes missing",""))))))))))))</f>
      </c>
      <c r="J21" s="14"/>
    </row>
    <row r="22" spans="1:10" x14ac:dyDescent="0.25">
      <c r="A22" s="8">
        <f>IF(DAY($B$4+15)&lt;16,"",$B$4+15)</f>
      </c>
      <c r="B22" s="9"/>
      <c r="C22" s="9"/>
      <c r="D22" s="10"/>
      <c r="E22" s="10"/>
      <c r="F22" s="11">
        <f>IF(OR(B22="",C22="",I22&lt;&gt;""),"",(ROUND((C22+N(D22)-B22)*1440,0)-N(E22)+N(J22))/1440)</f>
      </c>
      <c r="G22" s="12"/>
      <c r="H22" s="12"/>
      <c r="I22" s="13">
        <f>IF(AND(B22="",C22="",E22="",G22=""),"",IF(A22="","No date: row lies outside the period",IF(OR(A22&lt;$B$4,A22&gt;=EDATE($B$4,1)),"Date lies outside the period",IF(OR(B22="",C22=""),"Start or end missing",IF(AND(N(D22)&lt;&gt;0,N(D22)&lt;&gt;1),"Next day must be 0 or 1",IF(C22+N(D22)&lt;=B22,"End is not after start",IF(AND(E22&lt;&gt;"",NOT(ISNUMBER(E22))),"Break is not a number",IF(AND(J22&lt;&gt;"",NOT(ISNUMBER(J22))),"Correction is not a number",IF(N(E22)&lt;0,"Break is negative",IF(N(E22)&gt;(ROUND((C22+N(D22)-B22)*1440,0)+N(J22)),"Break longer than the stint",IF((ROUND((C22+N(D22)-B22)*1440,0)+N(J22))-N(E22)&lt;0,"Net is negative",IF(AND(G22&lt;&gt;"",E22=""),"Break time entered, minutes missing",""))))))))))))</f>
      </c>
      <c r="J22" s="14"/>
    </row>
    <row r="23" spans="1:10" x14ac:dyDescent="0.25">
      <c r="A23" s="8">
        <f>IF(DAY($B$4+16)&lt;17,"",$B$4+16)</f>
      </c>
      <c r="B23" s="9"/>
      <c r="C23" s="9"/>
      <c r="D23" s="10"/>
      <c r="E23" s="10"/>
      <c r="F23" s="11">
        <f>IF(OR(B23="",C23="",I23&lt;&gt;""),"",(ROUND((C23+N(D23)-B23)*1440,0)-N(E23)+N(J23))/1440)</f>
      </c>
      <c r="G23" s="12"/>
      <c r="H23" s="12"/>
      <c r="I23" s="13">
        <f>IF(AND(B23="",C23="",E23="",G23=""),"",IF(A23="","No date: row lies outside the period",IF(OR(A23&lt;$B$4,A23&gt;=EDATE($B$4,1)),"Date lies outside the period",IF(OR(B23="",C23=""),"Start or end missing",IF(AND(N(D23)&lt;&gt;0,N(D23)&lt;&gt;1),"Next day must be 0 or 1",IF(C23+N(D23)&lt;=B23,"End is not after start",IF(AND(E23&lt;&gt;"",NOT(ISNUMBER(E23))),"Break is not a number",IF(AND(J23&lt;&gt;"",NOT(ISNUMBER(J23))),"Correction is not a number",IF(N(E23)&lt;0,"Break is negative",IF(N(E23)&gt;(ROUND((C23+N(D23)-B23)*1440,0)+N(J23)),"Break longer than the stint",IF((ROUND((C23+N(D23)-B23)*1440,0)+N(J23))-N(E23)&lt;0,"Net is negative",IF(AND(G23&lt;&gt;"",E23=""),"Break time entered, minutes missing",""))))))))))))</f>
      </c>
      <c r="J23" s="14"/>
    </row>
    <row r="24" spans="1:10" x14ac:dyDescent="0.25">
      <c r="A24" s="8">
        <f>IF(DAY($B$4+17)&lt;18,"",$B$4+17)</f>
      </c>
      <c r="B24" s="9"/>
      <c r="C24" s="9"/>
      <c r="D24" s="10"/>
      <c r="E24" s="10"/>
      <c r="F24" s="11">
        <f>IF(OR(B24="",C24="",I24&lt;&gt;""),"",(ROUND((C24+N(D24)-B24)*1440,0)-N(E24)+N(J24))/1440)</f>
      </c>
      <c r="G24" s="12"/>
      <c r="H24" s="12"/>
      <c r="I24" s="13">
        <f>IF(AND(B24="",C24="",E24="",G24=""),"",IF(A24="","No date: row lies outside the period",IF(OR(A24&lt;$B$4,A24&gt;=EDATE($B$4,1)),"Date lies outside the period",IF(OR(B24="",C24=""),"Start or end missing",IF(AND(N(D24)&lt;&gt;0,N(D24)&lt;&gt;1),"Next day must be 0 or 1",IF(C24+N(D24)&lt;=B24,"End is not after start",IF(AND(E24&lt;&gt;"",NOT(ISNUMBER(E24))),"Break is not a number",IF(AND(J24&lt;&gt;"",NOT(ISNUMBER(J24))),"Correction is not a number",IF(N(E24)&lt;0,"Break is negative",IF(N(E24)&gt;(ROUND((C24+N(D24)-B24)*1440,0)+N(J24)),"Break longer than the stint",IF((ROUND((C24+N(D24)-B24)*1440,0)+N(J24))-N(E24)&lt;0,"Net is negative",IF(AND(G24&lt;&gt;"",E24=""),"Break time entered, minutes missing",""))))))))))))</f>
      </c>
      <c r="J24" s="14"/>
    </row>
    <row r="25" spans="1:10" x14ac:dyDescent="0.25">
      <c r="A25" s="8">
        <f>IF(DAY($B$4+18)&lt;19,"",$B$4+18)</f>
      </c>
      <c r="B25" s="9"/>
      <c r="C25" s="9"/>
      <c r="D25" s="10"/>
      <c r="E25" s="10"/>
      <c r="F25" s="11">
        <f>IF(OR(B25="",C25="",I25&lt;&gt;""),"",(ROUND((C25+N(D25)-B25)*1440,0)-N(E25)+N(J25))/1440)</f>
      </c>
      <c r="G25" s="12"/>
      <c r="H25" s="12"/>
      <c r="I25" s="13">
        <f>IF(AND(B25="",C25="",E25="",G25=""),"",IF(A25="","No date: row lies outside the period",IF(OR(A25&lt;$B$4,A25&gt;=EDATE($B$4,1)),"Date lies outside the period",IF(OR(B25="",C25=""),"Start or end missing",IF(AND(N(D25)&lt;&gt;0,N(D25)&lt;&gt;1),"Next day must be 0 or 1",IF(C25+N(D25)&lt;=B25,"End is not after start",IF(AND(E25&lt;&gt;"",NOT(ISNUMBER(E25))),"Break is not a number",IF(AND(J25&lt;&gt;"",NOT(ISNUMBER(J25))),"Correction is not a number",IF(N(E25)&lt;0,"Break is negative",IF(N(E25)&gt;(ROUND((C25+N(D25)-B25)*1440,0)+N(J25)),"Break longer than the stint",IF((ROUND((C25+N(D25)-B25)*1440,0)+N(J25))-N(E25)&lt;0,"Net is negative",IF(AND(G25&lt;&gt;"",E25=""),"Break time entered, minutes missing",""))))))))))))</f>
      </c>
      <c r="J25" s="14"/>
    </row>
    <row r="26" spans="1:10" x14ac:dyDescent="0.25">
      <c r="A26" s="8">
        <f>IF(DAY($B$4+19)&lt;20,"",$B$4+19)</f>
      </c>
      <c r="B26" s="9"/>
      <c r="C26" s="9"/>
      <c r="D26" s="10"/>
      <c r="E26" s="10"/>
      <c r="F26" s="11">
        <f>IF(OR(B26="",C26="",I26&lt;&gt;""),"",(ROUND((C26+N(D26)-B26)*1440,0)-N(E26)+N(J26))/1440)</f>
      </c>
      <c r="G26" s="12"/>
      <c r="H26" s="12"/>
      <c r="I26" s="13">
        <f>IF(AND(B26="",C26="",E26="",G26=""),"",IF(A26="","No date: row lies outside the period",IF(OR(A26&lt;$B$4,A26&gt;=EDATE($B$4,1)),"Date lies outside the period",IF(OR(B26="",C26=""),"Start or end missing",IF(AND(N(D26)&lt;&gt;0,N(D26)&lt;&gt;1),"Next day must be 0 or 1",IF(C26+N(D26)&lt;=B26,"End is not after start",IF(AND(E26&lt;&gt;"",NOT(ISNUMBER(E26))),"Break is not a number",IF(AND(J26&lt;&gt;"",NOT(ISNUMBER(J26))),"Correction is not a number",IF(N(E26)&lt;0,"Break is negative",IF(N(E26)&gt;(ROUND((C26+N(D26)-B26)*1440,0)+N(J26)),"Break longer than the stint",IF((ROUND((C26+N(D26)-B26)*1440,0)+N(J26))-N(E26)&lt;0,"Net is negative",IF(AND(G26&lt;&gt;"",E26=""),"Break time entered, minutes missing",""))))))))))))</f>
      </c>
      <c r="J26" s="14"/>
    </row>
    <row r="27" spans="1:10" x14ac:dyDescent="0.25">
      <c r="A27" s="8">
        <f>IF(DAY($B$4+20)&lt;21,"",$B$4+20)</f>
      </c>
      <c r="B27" s="9"/>
      <c r="C27" s="9"/>
      <c r="D27" s="10"/>
      <c r="E27" s="10"/>
      <c r="F27" s="11">
        <f>IF(OR(B27="",C27="",I27&lt;&gt;""),"",(ROUND((C27+N(D27)-B27)*1440,0)-N(E27)+N(J27))/1440)</f>
      </c>
      <c r="G27" s="12"/>
      <c r="H27" s="12"/>
      <c r="I27" s="13">
        <f>IF(AND(B27="",C27="",E27="",G27=""),"",IF(A27="","No date: row lies outside the period",IF(OR(A27&lt;$B$4,A27&gt;=EDATE($B$4,1)),"Date lies outside the period",IF(OR(B27="",C27=""),"Start or end missing",IF(AND(N(D27)&lt;&gt;0,N(D27)&lt;&gt;1),"Next day must be 0 or 1",IF(C27+N(D27)&lt;=B27,"End is not after start",IF(AND(E27&lt;&gt;"",NOT(ISNUMBER(E27))),"Break is not a number",IF(AND(J27&lt;&gt;"",NOT(ISNUMBER(J27))),"Correction is not a number",IF(N(E27)&lt;0,"Break is negative",IF(N(E27)&gt;(ROUND((C27+N(D27)-B27)*1440,0)+N(J27)),"Break longer than the stint",IF((ROUND((C27+N(D27)-B27)*1440,0)+N(J27))-N(E27)&lt;0,"Net is negative",IF(AND(G27&lt;&gt;"",E27=""),"Break time entered, minutes missing",""))))))))))))</f>
      </c>
      <c r="J27" s="14"/>
    </row>
    <row r="28" spans="1:10" x14ac:dyDescent="0.25">
      <c r="A28" s="8">
        <f>IF(DAY($B$4+21)&lt;22,"",$B$4+21)</f>
      </c>
      <c r="B28" s="9"/>
      <c r="C28" s="9"/>
      <c r="D28" s="10"/>
      <c r="E28" s="10"/>
      <c r="F28" s="11">
        <f>IF(OR(B28="",C28="",I28&lt;&gt;""),"",(ROUND((C28+N(D28)-B28)*1440,0)-N(E28)+N(J28))/1440)</f>
      </c>
      <c r="G28" s="12"/>
      <c r="H28" s="12"/>
      <c r="I28" s="13">
        <f>IF(AND(B28="",C28="",E28="",G28=""),"",IF(A28="","No date: row lies outside the period",IF(OR(A28&lt;$B$4,A28&gt;=EDATE($B$4,1)),"Date lies outside the period",IF(OR(B28="",C28=""),"Start or end missing",IF(AND(N(D28)&lt;&gt;0,N(D28)&lt;&gt;1),"Next day must be 0 or 1",IF(C28+N(D28)&lt;=B28,"End is not after start",IF(AND(E28&lt;&gt;"",NOT(ISNUMBER(E28))),"Break is not a number",IF(AND(J28&lt;&gt;"",NOT(ISNUMBER(J28))),"Correction is not a number",IF(N(E28)&lt;0,"Break is negative",IF(N(E28)&gt;(ROUND((C28+N(D28)-B28)*1440,0)+N(J28)),"Break longer than the stint",IF((ROUND((C28+N(D28)-B28)*1440,0)+N(J28))-N(E28)&lt;0,"Net is negative",IF(AND(G28&lt;&gt;"",E28=""),"Break time entered, minutes missing",""))))))))))))</f>
      </c>
      <c r="J28" s="14"/>
    </row>
    <row r="29" spans="1:10" x14ac:dyDescent="0.25">
      <c r="A29" s="8">
        <f>IF(DAY($B$4+22)&lt;23,"",$B$4+22)</f>
      </c>
      <c r="B29" s="9"/>
      <c r="C29" s="9"/>
      <c r="D29" s="10"/>
      <c r="E29" s="10"/>
      <c r="F29" s="11">
        <f>IF(OR(B29="",C29="",I29&lt;&gt;""),"",(ROUND((C29+N(D29)-B29)*1440,0)-N(E29)+N(J29))/1440)</f>
      </c>
      <c r="G29" s="12"/>
      <c r="H29" s="12"/>
      <c r="I29" s="13">
        <f>IF(AND(B29="",C29="",E29="",G29=""),"",IF(A29="","No date: row lies outside the period",IF(OR(A29&lt;$B$4,A29&gt;=EDATE($B$4,1)),"Date lies outside the period",IF(OR(B29="",C29=""),"Start or end missing",IF(AND(N(D29)&lt;&gt;0,N(D29)&lt;&gt;1),"Next day must be 0 or 1",IF(C29+N(D29)&lt;=B29,"End is not after start",IF(AND(E29&lt;&gt;"",NOT(ISNUMBER(E29))),"Break is not a number",IF(AND(J29&lt;&gt;"",NOT(ISNUMBER(J29))),"Correction is not a number",IF(N(E29)&lt;0,"Break is negative",IF(N(E29)&gt;(ROUND((C29+N(D29)-B29)*1440,0)+N(J29)),"Break longer than the stint",IF((ROUND((C29+N(D29)-B29)*1440,0)+N(J29))-N(E29)&lt;0,"Net is negative",IF(AND(G29&lt;&gt;"",E29=""),"Break time entered, minutes missing",""))))))))))))</f>
      </c>
      <c r="J29" s="14"/>
    </row>
    <row r="30" spans="1:10" x14ac:dyDescent="0.25">
      <c r="A30" s="8">
        <f>IF(DAY($B$4+23)&lt;24,"",$B$4+23)</f>
      </c>
      <c r="B30" s="9"/>
      <c r="C30" s="9"/>
      <c r="D30" s="10"/>
      <c r="E30" s="10"/>
      <c r="F30" s="11">
        <f>IF(OR(B30="",C30="",I30&lt;&gt;""),"",(ROUND((C30+N(D30)-B30)*1440,0)-N(E30)+N(J30))/1440)</f>
      </c>
      <c r="G30" s="12"/>
      <c r="H30" s="12"/>
      <c r="I30" s="13">
        <f>IF(AND(B30="",C30="",E30="",G30=""),"",IF(A30="","No date: row lies outside the period",IF(OR(A30&lt;$B$4,A30&gt;=EDATE($B$4,1)),"Date lies outside the period",IF(OR(B30="",C30=""),"Start or end missing",IF(AND(N(D30)&lt;&gt;0,N(D30)&lt;&gt;1),"Next day must be 0 or 1",IF(C30+N(D30)&lt;=B30,"End is not after start",IF(AND(E30&lt;&gt;"",NOT(ISNUMBER(E30))),"Break is not a number",IF(AND(J30&lt;&gt;"",NOT(ISNUMBER(J30))),"Correction is not a number",IF(N(E30)&lt;0,"Break is negative",IF(N(E30)&gt;(ROUND((C30+N(D30)-B30)*1440,0)+N(J30)),"Break longer than the stint",IF((ROUND((C30+N(D30)-B30)*1440,0)+N(J30))-N(E30)&lt;0,"Net is negative",IF(AND(G30&lt;&gt;"",E30=""),"Break time entered, minutes missing",""))))))))))))</f>
      </c>
      <c r="J30" s="14"/>
    </row>
    <row r="31" spans="1:10" x14ac:dyDescent="0.25">
      <c r="A31" s="8">
        <f>IF(DAY($B$4+24)&lt;25,"",$B$4+24)</f>
      </c>
      <c r="B31" s="9"/>
      <c r="C31" s="9"/>
      <c r="D31" s="10"/>
      <c r="E31" s="10"/>
      <c r="F31" s="11">
        <f>IF(OR(B31="",C31="",I31&lt;&gt;""),"",(ROUND((C31+N(D31)-B31)*1440,0)-N(E31)+N(J31))/1440)</f>
      </c>
      <c r="G31" s="12"/>
      <c r="H31" s="12"/>
      <c r="I31" s="13">
        <f>IF(AND(B31="",C31="",E31="",G31=""),"",IF(A31="","No date: row lies outside the period",IF(OR(A31&lt;$B$4,A31&gt;=EDATE($B$4,1)),"Date lies outside the period",IF(OR(B31="",C31=""),"Start or end missing",IF(AND(N(D31)&lt;&gt;0,N(D31)&lt;&gt;1),"Next day must be 0 or 1",IF(C31+N(D31)&lt;=B31,"End is not after start",IF(AND(E31&lt;&gt;"",NOT(ISNUMBER(E31))),"Break is not a number",IF(AND(J31&lt;&gt;"",NOT(ISNUMBER(J31))),"Correction is not a number",IF(N(E31)&lt;0,"Break is negative",IF(N(E31)&gt;(ROUND((C31+N(D31)-B31)*1440,0)+N(J31)),"Break longer than the stint",IF((ROUND((C31+N(D31)-B31)*1440,0)+N(J31))-N(E31)&lt;0,"Net is negative",IF(AND(G31&lt;&gt;"",E31=""),"Break time entered, minutes missing",""))))))))))))</f>
      </c>
      <c r="J31" s="14"/>
    </row>
    <row r="32" spans="1:10" x14ac:dyDescent="0.25">
      <c r="A32" s="8">
        <f>IF(DAY($B$4+25)&lt;26,"",$B$4+25)</f>
      </c>
      <c r="B32" s="9"/>
      <c r="C32" s="9"/>
      <c r="D32" s="10"/>
      <c r="E32" s="10"/>
      <c r="F32" s="11">
        <f>IF(OR(B32="",C32="",I32&lt;&gt;""),"",(ROUND((C32+N(D32)-B32)*1440,0)-N(E32)+N(J32))/1440)</f>
      </c>
      <c r="G32" s="12"/>
      <c r="H32" s="12"/>
      <c r="I32" s="13">
        <f>IF(AND(B32="",C32="",E32="",G32=""),"",IF(A32="","No date: row lies outside the period",IF(OR(A32&lt;$B$4,A32&gt;=EDATE($B$4,1)),"Date lies outside the period",IF(OR(B32="",C32=""),"Start or end missing",IF(AND(N(D32)&lt;&gt;0,N(D32)&lt;&gt;1),"Next day must be 0 or 1",IF(C32+N(D32)&lt;=B32,"End is not after start",IF(AND(E32&lt;&gt;"",NOT(ISNUMBER(E32))),"Break is not a number",IF(AND(J32&lt;&gt;"",NOT(ISNUMBER(J32))),"Correction is not a number",IF(N(E32)&lt;0,"Break is negative",IF(N(E32)&gt;(ROUND((C32+N(D32)-B32)*1440,0)+N(J32)),"Break longer than the stint",IF((ROUND((C32+N(D32)-B32)*1440,0)+N(J32))-N(E32)&lt;0,"Net is negative",IF(AND(G32&lt;&gt;"",E32=""),"Break time entered, minutes missing",""))))))))))))</f>
      </c>
      <c r="J32" s="14"/>
    </row>
    <row r="33" spans="1:10" x14ac:dyDescent="0.25">
      <c r="A33" s="8">
        <f>IF(DAY($B$4+26)&lt;27,"",$B$4+26)</f>
      </c>
      <c r="B33" s="9"/>
      <c r="C33" s="9"/>
      <c r="D33" s="10"/>
      <c r="E33" s="10"/>
      <c r="F33" s="11">
        <f>IF(OR(B33="",C33="",I33&lt;&gt;""),"",(ROUND((C33+N(D33)-B33)*1440,0)-N(E33)+N(J33))/1440)</f>
      </c>
      <c r="G33" s="12"/>
      <c r="H33" s="12"/>
      <c r="I33" s="13">
        <f>IF(AND(B33="",C33="",E33="",G33=""),"",IF(A33="","No date: row lies outside the period",IF(OR(A33&lt;$B$4,A33&gt;=EDATE($B$4,1)),"Date lies outside the period",IF(OR(B33="",C33=""),"Start or end missing",IF(AND(N(D33)&lt;&gt;0,N(D33)&lt;&gt;1),"Next day must be 0 or 1",IF(C33+N(D33)&lt;=B33,"End is not after start",IF(AND(E33&lt;&gt;"",NOT(ISNUMBER(E33))),"Break is not a number",IF(AND(J33&lt;&gt;"",NOT(ISNUMBER(J33))),"Correction is not a number",IF(N(E33)&lt;0,"Break is negative",IF(N(E33)&gt;(ROUND((C33+N(D33)-B33)*1440,0)+N(J33)),"Break longer than the stint",IF((ROUND((C33+N(D33)-B33)*1440,0)+N(J33))-N(E33)&lt;0,"Net is negative",IF(AND(G33&lt;&gt;"",E33=""),"Break time entered, minutes missing",""))))))))))))</f>
      </c>
      <c r="J33" s="14"/>
    </row>
    <row r="34" spans="1:10" x14ac:dyDescent="0.25">
      <c r="A34" s="8">
        <f>IF(DAY($B$4+27)&lt;28,"",$B$4+27)</f>
      </c>
      <c r="B34" s="9"/>
      <c r="C34" s="9"/>
      <c r="D34" s="10"/>
      <c r="E34" s="10"/>
      <c r="F34" s="11">
        <f>IF(OR(B34="",C34="",I34&lt;&gt;""),"",(ROUND((C34+N(D34)-B34)*1440,0)-N(E34)+N(J34))/1440)</f>
      </c>
      <c r="G34" s="12"/>
      <c r="H34" s="12"/>
      <c r="I34" s="13">
        <f>IF(AND(B34="",C34="",E34="",G34=""),"",IF(A34="","No date: row lies outside the period",IF(OR(A34&lt;$B$4,A34&gt;=EDATE($B$4,1)),"Date lies outside the period",IF(OR(B34="",C34=""),"Start or end missing",IF(AND(N(D34)&lt;&gt;0,N(D34)&lt;&gt;1),"Next day must be 0 or 1",IF(C34+N(D34)&lt;=B34,"End is not after start",IF(AND(E34&lt;&gt;"",NOT(ISNUMBER(E34))),"Break is not a number",IF(AND(J34&lt;&gt;"",NOT(ISNUMBER(J34))),"Correction is not a number",IF(N(E34)&lt;0,"Break is negative",IF(N(E34)&gt;(ROUND((C34+N(D34)-B34)*1440,0)+N(J34)),"Break longer than the stint",IF((ROUND((C34+N(D34)-B34)*1440,0)+N(J34))-N(E34)&lt;0,"Net is negative",IF(AND(G34&lt;&gt;"",E34=""),"Break time entered, minutes missing",""))))))))))))</f>
      </c>
      <c r="J34" s="14"/>
    </row>
    <row r="35" spans="1:10" x14ac:dyDescent="0.25">
      <c r="A35" s="8">
        <f>IF(DAY($B$4+28)&lt;29,"",$B$4+28)</f>
      </c>
      <c r="B35" s="9"/>
      <c r="C35" s="9"/>
      <c r="D35" s="10"/>
      <c r="E35" s="10"/>
      <c r="F35" s="11">
        <f>IF(OR(B35="",C35="",I35&lt;&gt;""),"",(ROUND((C35+N(D35)-B35)*1440,0)-N(E35)+N(J35))/1440)</f>
      </c>
      <c r="G35" s="12"/>
      <c r="H35" s="12"/>
      <c r="I35" s="13">
        <f>IF(AND(B35="",C35="",E35="",G35=""),"",IF(A35="","No date: row lies outside the period",IF(OR(A35&lt;$B$4,A35&gt;=EDATE($B$4,1)),"Date lies outside the period",IF(OR(B35="",C35=""),"Start or end missing",IF(AND(N(D35)&lt;&gt;0,N(D35)&lt;&gt;1),"Next day must be 0 or 1",IF(C35+N(D35)&lt;=B35,"End is not after start",IF(AND(E35&lt;&gt;"",NOT(ISNUMBER(E35))),"Break is not a number",IF(AND(J35&lt;&gt;"",NOT(ISNUMBER(J35))),"Correction is not a number",IF(N(E35)&lt;0,"Break is negative",IF(N(E35)&gt;(ROUND((C35+N(D35)-B35)*1440,0)+N(J35)),"Break longer than the stint",IF((ROUND((C35+N(D35)-B35)*1440,0)+N(J35))-N(E35)&lt;0,"Net is negative",IF(AND(G35&lt;&gt;"",E35=""),"Break time entered, minutes missing",""))))))))))))</f>
      </c>
      <c r="J35" s="14"/>
    </row>
    <row r="36" spans="1:10" x14ac:dyDescent="0.25">
      <c r="A36" s="8">
        <f>IF(DAY($B$4+29)&lt;30,"",$B$4+29)</f>
      </c>
      <c r="B36" s="9"/>
      <c r="C36" s="9"/>
      <c r="D36" s="10"/>
      <c r="E36" s="10"/>
      <c r="F36" s="11">
        <f>IF(OR(B36="",C36="",I36&lt;&gt;""),"",(ROUND((C36+N(D36)-B36)*1440,0)-N(E36)+N(J36))/1440)</f>
      </c>
      <c r="G36" s="12"/>
      <c r="H36" s="12"/>
      <c r="I36" s="13">
        <f>IF(AND(B36="",C36="",E36="",G36=""),"",IF(A36="","No date: row lies outside the period",IF(OR(A36&lt;$B$4,A36&gt;=EDATE($B$4,1)),"Date lies outside the period",IF(OR(B36="",C36=""),"Start or end missing",IF(AND(N(D36)&lt;&gt;0,N(D36)&lt;&gt;1),"Next day must be 0 or 1",IF(C36+N(D36)&lt;=B36,"End is not after start",IF(AND(E36&lt;&gt;"",NOT(ISNUMBER(E36))),"Break is not a number",IF(AND(J36&lt;&gt;"",NOT(ISNUMBER(J36))),"Correction is not a number",IF(N(E36)&lt;0,"Break is negative",IF(N(E36)&gt;(ROUND((C36+N(D36)-B36)*1440,0)+N(J36)),"Break longer than the stint",IF((ROUND((C36+N(D36)-B36)*1440,0)+N(J36))-N(E36)&lt;0,"Net is negative",IF(AND(G36&lt;&gt;"",E36=""),"Break time entered, minutes missing",""))))))))))))</f>
      </c>
      <c r="J36" s="14"/>
    </row>
    <row r="37" spans="1:10" x14ac:dyDescent="0.25">
      <c r="A37" s="8">
        <f>IF(DAY($B$4+30)&lt;31,"",$B$4+30)</f>
      </c>
      <c r="B37" s="9"/>
      <c r="C37" s="9"/>
      <c r="D37" s="10"/>
      <c r="E37" s="10"/>
      <c r="F37" s="11">
        <f>IF(OR(B37="",C37="",I37&lt;&gt;""),"",(ROUND((C37+N(D37)-B37)*1440,0)-N(E37)+N(J37))/1440)</f>
      </c>
      <c r="G37" s="12"/>
      <c r="H37" s="12"/>
      <c r="I37" s="13">
        <f>IF(AND(B37="",C37="",E37="",G37=""),"",IF(A37="","No date: row lies outside the period",IF(OR(A37&lt;$B$4,A37&gt;=EDATE($B$4,1)),"Date lies outside the period",IF(OR(B37="",C37=""),"Start or end missing",IF(AND(N(D37)&lt;&gt;0,N(D37)&lt;&gt;1),"Next day must be 0 or 1",IF(C37+N(D37)&lt;=B37,"End is not after start",IF(AND(E37&lt;&gt;"",NOT(ISNUMBER(E37))),"Break is not a number",IF(AND(J37&lt;&gt;"",NOT(ISNUMBER(J37))),"Correction is not a number",IF(N(E37)&lt;0,"Break is negative",IF(N(E37)&gt;(ROUND((C37+N(D37)-B37)*1440,0)+N(J37)),"Break longer than the stint",IF((ROUND((C37+N(D37)-B37)*1440,0)+N(J37))-N(E37)&lt;0,"Net is negative",IF(AND(G37&lt;&gt;"",E37=""),"Break time entered, minutes missing",""))))))))))))</f>
      </c>
      <c r="J37" s="14"/>
    </row>
    <row r="38" ht="26" customHeight="1" spans="1:10" x14ac:dyDescent="0.25">
      <c r="A38" s="15" t="s">
        <v>14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25">
      <c r="A39" s="16"/>
      <c r="B39" s="9"/>
      <c r="C39" s="9"/>
      <c r="D39" s="10"/>
      <c r="E39" s="10"/>
      <c r="F39" s="11">
        <f>IF(OR(B39="",C39="",I39&lt;&gt;""),"",(ROUND((C39+N(D39)-B39)*1440,0)-N(E39)+N(J39))/1440)</f>
      </c>
      <c r="G39" s="12"/>
      <c r="H39" s="12"/>
      <c r="I39" s="13">
        <f>IF(AND(B39="",C39="",E39="",G39=""),"",IF(A39="","No date: row lies outside the period",IF(OR(A39&lt;$B$4,A39&gt;=EDATE($B$4,1)),"Date lies outside the period",IF(OR(B39="",C39=""),"Start or end missing",IF(AND(N(D39)&lt;&gt;0,N(D39)&lt;&gt;1),"Next day must be 0 or 1",IF(C39+N(D39)&lt;=B39,"End is not after start",IF(AND(E39&lt;&gt;"",NOT(ISNUMBER(E39))),"Break is not a number",IF(AND(J39&lt;&gt;"",NOT(ISNUMBER(J39))),"Correction is not a number",IF(N(E39)&lt;0,"Break is negative",IF(N(E39)&gt;(ROUND((C39+N(D39)-B39)*1440,0)+N(J39)),"Break longer than the stint",IF((ROUND((C39+N(D39)-B39)*1440,0)+N(J39))-N(E39)&lt;0,"Net is negative",IF(AND(G39&lt;&gt;"",E39=""),"Break time entered, minutes missing",""))))))))))))</f>
      </c>
      <c r="J39" s="14"/>
    </row>
    <row r="40" spans="1:10" x14ac:dyDescent="0.25">
      <c r="A40" s="16"/>
      <c r="B40" s="9"/>
      <c r="C40" s="9"/>
      <c r="D40" s="10"/>
      <c r="E40" s="10"/>
      <c r="F40" s="11">
        <f>IF(OR(B40="",C40="",I40&lt;&gt;""),"",(ROUND((C40+N(D40)-B40)*1440,0)-N(E40)+N(J40))/1440)</f>
      </c>
      <c r="G40" s="12"/>
      <c r="H40" s="12"/>
      <c r="I40" s="13">
        <f>IF(AND(B40="",C40="",E40="",G40=""),"",IF(A40="","No date: row lies outside the period",IF(OR(A40&lt;$B$4,A40&gt;=EDATE($B$4,1)),"Date lies outside the period",IF(OR(B40="",C40=""),"Start or end missing",IF(AND(N(D40)&lt;&gt;0,N(D40)&lt;&gt;1),"Next day must be 0 or 1",IF(C40+N(D40)&lt;=B40,"End is not after start",IF(AND(E40&lt;&gt;"",NOT(ISNUMBER(E40))),"Break is not a number",IF(AND(J40&lt;&gt;"",NOT(ISNUMBER(J40))),"Correction is not a number",IF(N(E40)&lt;0,"Break is negative",IF(N(E40)&gt;(ROUND((C40+N(D40)-B40)*1440,0)+N(J40)),"Break longer than the stint",IF((ROUND((C40+N(D40)-B40)*1440,0)+N(J40))-N(E40)&lt;0,"Net is negative",IF(AND(G40&lt;&gt;"",E40=""),"Break time entered, minutes missing",""))))))))))))</f>
      </c>
      <c r="J40" s="14"/>
    </row>
    <row r="41" spans="1:10" x14ac:dyDescent="0.25">
      <c r="A41" s="16"/>
      <c r="B41" s="9"/>
      <c r="C41" s="9"/>
      <c r="D41" s="10"/>
      <c r="E41" s="10"/>
      <c r="F41" s="11">
        <f>IF(OR(B41="",C41="",I41&lt;&gt;""),"",(ROUND((C41+N(D41)-B41)*1440,0)-N(E41)+N(J41))/1440)</f>
      </c>
      <c r="G41" s="12"/>
      <c r="H41" s="12"/>
      <c r="I41" s="13">
        <f>IF(AND(B41="",C41="",E41="",G41=""),"",IF(A41="","No date: row lies outside the period",IF(OR(A41&lt;$B$4,A41&gt;=EDATE($B$4,1)),"Date lies outside the period",IF(OR(B41="",C41=""),"Start or end missing",IF(AND(N(D41)&lt;&gt;0,N(D41)&lt;&gt;1),"Next day must be 0 or 1",IF(C41+N(D41)&lt;=B41,"End is not after start",IF(AND(E41&lt;&gt;"",NOT(ISNUMBER(E41))),"Break is not a number",IF(AND(J41&lt;&gt;"",NOT(ISNUMBER(J41))),"Correction is not a number",IF(N(E41)&lt;0,"Break is negative",IF(N(E41)&gt;(ROUND((C41+N(D41)-B41)*1440,0)+N(J41)),"Break longer than the stint",IF((ROUND((C41+N(D41)-B41)*1440,0)+N(J41))-N(E41)&lt;0,"Net is negative",IF(AND(G41&lt;&gt;"",E41=""),"Break time entered, minutes missing",""))))))))))))</f>
      </c>
      <c r="J41" s="14"/>
    </row>
    <row r="42" spans="1:10" x14ac:dyDescent="0.25">
      <c r="A42" s="16"/>
      <c r="B42" s="9"/>
      <c r="C42" s="9"/>
      <c r="D42" s="10"/>
      <c r="E42" s="10"/>
      <c r="F42" s="11">
        <f>IF(OR(B42="",C42="",I42&lt;&gt;""),"",(ROUND((C42+N(D42)-B42)*1440,0)-N(E42)+N(J42))/1440)</f>
      </c>
      <c r="G42" s="12"/>
      <c r="H42" s="12"/>
      <c r="I42" s="13">
        <f>IF(AND(B42="",C42="",E42="",G42=""),"",IF(A42="","No date: row lies outside the period",IF(OR(A42&lt;$B$4,A42&gt;=EDATE($B$4,1)),"Date lies outside the period",IF(OR(B42="",C42=""),"Start or end missing",IF(AND(N(D42)&lt;&gt;0,N(D42)&lt;&gt;1),"Next day must be 0 or 1",IF(C42+N(D42)&lt;=B42,"End is not after start",IF(AND(E42&lt;&gt;"",NOT(ISNUMBER(E42))),"Break is not a number",IF(AND(J42&lt;&gt;"",NOT(ISNUMBER(J42))),"Correction is not a number",IF(N(E42)&lt;0,"Break is negative",IF(N(E42)&gt;(ROUND((C42+N(D42)-B42)*1440,0)+N(J42)),"Break longer than the stint",IF((ROUND((C42+N(D42)-B42)*1440,0)+N(J42))-N(E42)&lt;0,"Net is negative",IF(AND(G42&lt;&gt;"",E42=""),"Break time entered, minutes missing",""))))))))))))</f>
      </c>
      <c r="J42" s="14"/>
    </row>
    <row r="43" spans="1:10" x14ac:dyDescent="0.25">
      <c r="A43" s="16"/>
      <c r="B43" s="9"/>
      <c r="C43" s="9"/>
      <c r="D43" s="10"/>
      <c r="E43" s="10"/>
      <c r="F43" s="11">
        <f>IF(OR(B43="",C43="",I43&lt;&gt;""),"",(ROUND((C43+N(D43)-B43)*1440,0)-N(E43)+N(J43))/1440)</f>
      </c>
      <c r="G43" s="12"/>
      <c r="H43" s="12"/>
      <c r="I43" s="13">
        <f>IF(AND(B43="",C43="",E43="",G43=""),"",IF(A43="","No date: row lies outside the period",IF(OR(A43&lt;$B$4,A43&gt;=EDATE($B$4,1)),"Date lies outside the period",IF(OR(B43="",C43=""),"Start or end missing",IF(AND(N(D43)&lt;&gt;0,N(D43)&lt;&gt;1),"Next day must be 0 or 1",IF(C43+N(D43)&lt;=B43,"End is not after start",IF(AND(E43&lt;&gt;"",NOT(ISNUMBER(E43))),"Break is not a number",IF(AND(J43&lt;&gt;"",NOT(ISNUMBER(J43))),"Correction is not a number",IF(N(E43)&lt;0,"Break is negative",IF(N(E43)&gt;(ROUND((C43+N(D43)-B43)*1440,0)+N(J43)),"Break longer than the stint",IF((ROUND((C43+N(D43)-B43)*1440,0)+N(J43))-N(E43)&lt;0,"Net is negative",IF(AND(G43&lt;&gt;"",E43=""),"Break time entered, minutes missing",""))))))))))))</f>
      </c>
      <c r="J43" s="14"/>
    </row>
    <row r="44" spans="1:10" x14ac:dyDescent="0.25">
      <c r="A44" s="16"/>
      <c r="B44" s="9"/>
      <c r="C44" s="9"/>
      <c r="D44" s="10"/>
      <c r="E44" s="10"/>
      <c r="F44" s="11">
        <f>IF(OR(B44="",C44="",I44&lt;&gt;""),"",(ROUND((C44+N(D44)-B44)*1440,0)-N(E44)+N(J44))/1440)</f>
      </c>
      <c r="G44" s="12"/>
      <c r="H44" s="12"/>
      <c r="I44" s="13">
        <f>IF(AND(B44="",C44="",E44="",G44=""),"",IF(A44="","No date: row lies outside the period",IF(OR(A44&lt;$B$4,A44&gt;=EDATE($B$4,1)),"Date lies outside the period",IF(OR(B44="",C44=""),"Start or end missing",IF(AND(N(D44)&lt;&gt;0,N(D44)&lt;&gt;1),"Next day must be 0 or 1",IF(C44+N(D44)&lt;=B44,"End is not after start",IF(AND(E44&lt;&gt;"",NOT(ISNUMBER(E44))),"Break is not a number",IF(AND(J44&lt;&gt;"",NOT(ISNUMBER(J44))),"Correction is not a number",IF(N(E44)&lt;0,"Break is negative",IF(N(E44)&gt;(ROUND((C44+N(D44)-B44)*1440,0)+N(J44)),"Break longer than the stint",IF((ROUND((C44+N(D44)-B44)*1440,0)+N(J44))-N(E44)&lt;0,"Net is negative",IF(AND(G44&lt;&gt;"",E44=""),"Break time entered, minutes missing",""))))))))))))</f>
      </c>
      <c r="J44" s="14"/>
    </row>
    <row r="46" spans="5:9" x14ac:dyDescent="0.25">
      <c r="E46" s="17" t="s">
        <v>15</v>
      </c>
      <c r="F46" s="18">
        <f>SUM(F7:F44)</f>
      </c>
      <c r="G46" s="19">
        <f>IF((COUNTIF(I7:I44,"?*")+IF($D$4&lt;&gt;"",1,0))&gt;0,"Incomplete, open rows: "&amp;(COUNTIF(I7:I44,"?*")+IF($D$4&lt;&gt;"",1,0)),"")</f>
      </c>
      <c r="H46" s="19"/>
      <c r="I46" s="19"/>
    </row>
    <row r="47" spans="5:6" x14ac:dyDescent="0.25">
      <c r="E47" s="17" t="s">
        <v>16</v>
      </c>
      <c r="F47" s="20"/>
    </row>
    <row r="48" spans="5:8" x14ac:dyDescent="0.25">
      <c r="E48" s="17" t="s">
        <v>17</v>
      </c>
      <c r="F48" s="21">
        <f>IF(G48="","",IF(G48&lt;0,"−","+")&amp;INT(ABS(G48)/60)&amp;":"&amp;TEXT(MOD(ABS(G48),60),"00"))</f>
      </c>
      <c r="G48" s="22">
        <f>IF(OR(F47="",G46&lt;&gt;""),"",ROUND(F46*1440,0)-ROUND(F47*1440,0))</f>
      </c>
      <c r="H48" s="23" t="s">
        <v>18</v>
      </c>
    </row>
    <row r="51" spans="1:8" x14ac:dyDescent="0.25">
      <c r="A51" s="24" t="s">
        <v>19</v>
      </c>
      <c r="B51" s="24"/>
      <c r="C51" s="24"/>
      <c r="E51" s="24" t="s">
        <v>20</v>
      </c>
      <c r="F51" s="24"/>
      <c r="G51" s="24"/>
      <c r="H51" s="24"/>
    </row>
    <row r="53" spans="1:10" x14ac:dyDescent="0.25">
      <c r="A53" s="25" t="s">
        <v>21</v>
      </c>
      <c r="B53" s="25"/>
      <c r="C53" s="25"/>
      <c r="D53" s="25"/>
      <c r="E53" s="25"/>
      <c r="F53" s="25"/>
      <c r="G53" s="25"/>
      <c r="H53" s="25"/>
      <c r="I53" s="25"/>
      <c r="J53" s="25"/>
    </row>
  </sheetData>
  <sheetProtection sheet="1" formatColumns="0" formatRows="0"/>
  <mergeCells count="9">
    <mergeCell ref="B2:C2"/>
    <mergeCell ref="B3:C3"/>
    <mergeCell ref="B4:C4"/>
    <mergeCell ref="D4:G4"/>
    <mergeCell ref="A38:J38"/>
    <mergeCell ref="G46:I46"/>
    <mergeCell ref="A51:C51"/>
    <mergeCell ref="E51:H51"/>
    <mergeCell ref="A53:J53"/>
  </mergeCells>
  <conditionalFormatting sqref="A7:J7">
    <cfRule type="expression" dxfId="0" priority="1">
      <formula>$I7&lt;&gt;""</formula>
    </cfRule>
  </conditionalFormatting>
  <conditionalFormatting sqref="A7:J7">
    <cfRule type="expression" dxfId="1" priority="2">
      <formula>AND($A7&lt;&gt;"",$I7="",WEEKDAY($A7,2)&gt;5)</formula>
    </cfRule>
  </conditionalFormatting>
  <conditionalFormatting sqref="A8:J8">
    <cfRule type="expression" dxfId="2" priority="3">
      <formula>$I8&lt;&gt;""</formula>
    </cfRule>
  </conditionalFormatting>
  <conditionalFormatting sqref="A8:J8">
    <cfRule type="expression" dxfId="3" priority="4">
      <formula>AND($A8&lt;&gt;"",$I8="",WEEKDAY($A8,2)&gt;5)</formula>
    </cfRule>
  </conditionalFormatting>
  <conditionalFormatting sqref="A9:J9">
    <cfRule type="expression" dxfId="4" priority="5">
      <formula>$I9&lt;&gt;""</formula>
    </cfRule>
  </conditionalFormatting>
  <conditionalFormatting sqref="A9:J9">
    <cfRule type="expression" dxfId="5" priority="6">
      <formula>AND($A9&lt;&gt;"",$I9="",WEEKDAY($A9,2)&gt;5)</formula>
    </cfRule>
  </conditionalFormatting>
  <conditionalFormatting sqref="A10:J10">
    <cfRule type="expression" dxfId="6" priority="7">
      <formula>$I10&lt;&gt;""</formula>
    </cfRule>
  </conditionalFormatting>
  <conditionalFormatting sqref="A10:J10">
    <cfRule type="expression" dxfId="7" priority="8">
      <formula>AND($A10&lt;&gt;"",$I10="",WEEKDAY($A10,2)&gt;5)</formula>
    </cfRule>
  </conditionalFormatting>
  <conditionalFormatting sqref="A11:J11">
    <cfRule type="expression" dxfId="8" priority="9">
      <formula>$I11&lt;&gt;""</formula>
    </cfRule>
  </conditionalFormatting>
  <conditionalFormatting sqref="A11:J11">
    <cfRule type="expression" dxfId="9" priority="10">
      <formula>AND($A11&lt;&gt;"",$I11="",WEEKDAY($A11,2)&gt;5)</formula>
    </cfRule>
  </conditionalFormatting>
  <conditionalFormatting sqref="A12:J12">
    <cfRule type="expression" dxfId="10" priority="11">
      <formula>$I12&lt;&gt;""</formula>
    </cfRule>
  </conditionalFormatting>
  <conditionalFormatting sqref="A12:J12">
    <cfRule type="expression" dxfId="11" priority="12">
      <formula>AND($A12&lt;&gt;"",$I12="",WEEKDAY($A12,2)&gt;5)</formula>
    </cfRule>
  </conditionalFormatting>
  <conditionalFormatting sqref="A13:J13">
    <cfRule type="expression" dxfId="12" priority="13">
      <formula>$I13&lt;&gt;""</formula>
    </cfRule>
  </conditionalFormatting>
  <conditionalFormatting sqref="A13:J13">
    <cfRule type="expression" dxfId="13" priority="14">
      <formula>AND($A13&lt;&gt;"",$I13="",WEEKDAY($A13,2)&gt;5)</formula>
    </cfRule>
  </conditionalFormatting>
  <conditionalFormatting sqref="A14:J14">
    <cfRule type="expression" dxfId="14" priority="15">
      <formula>$I14&lt;&gt;""</formula>
    </cfRule>
  </conditionalFormatting>
  <conditionalFormatting sqref="A14:J14">
    <cfRule type="expression" dxfId="15" priority="16">
      <formula>AND($A14&lt;&gt;"",$I14="",WEEKDAY($A14,2)&gt;5)</formula>
    </cfRule>
  </conditionalFormatting>
  <conditionalFormatting sqref="A15:J15">
    <cfRule type="expression" dxfId="16" priority="17">
      <formula>$I15&lt;&gt;""</formula>
    </cfRule>
  </conditionalFormatting>
  <conditionalFormatting sqref="A15:J15">
    <cfRule type="expression" dxfId="17" priority="18">
      <formula>AND($A15&lt;&gt;"",$I15="",WEEKDAY($A15,2)&gt;5)</formula>
    </cfRule>
  </conditionalFormatting>
  <conditionalFormatting sqref="A16:J16">
    <cfRule type="expression" dxfId="18" priority="19">
      <formula>$I16&lt;&gt;""</formula>
    </cfRule>
  </conditionalFormatting>
  <conditionalFormatting sqref="A16:J16">
    <cfRule type="expression" dxfId="19" priority="20">
      <formula>AND($A16&lt;&gt;"",$I16="",WEEKDAY($A16,2)&gt;5)</formula>
    </cfRule>
  </conditionalFormatting>
  <conditionalFormatting sqref="A17:J17">
    <cfRule type="expression" dxfId="20" priority="21">
      <formula>$I17&lt;&gt;""</formula>
    </cfRule>
  </conditionalFormatting>
  <conditionalFormatting sqref="A17:J17">
    <cfRule type="expression" dxfId="21" priority="22">
      <formula>AND($A17&lt;&gt;"",$I17="",WEEKDAY($A17,2)&gt;5)</formula>
    </cfRule>
  </conditionalFormatting>
  <conditionalFormatting sqref="A18:J18">
    <cfRule type="expression" dxfId="22" priority="23">
      <formula>$I18&lt;&gt;""</formula>
    </cfRule>
  </conditionalFormatting>
  <conditionalFormatting sqref="A18:J18">
    <cfRule type="expression" dxfId="23" priority="24">
      <formula>AND($A18&lt;&gt;"",$I18="",WEEKDAY($A18,2)&gt;5)</formula>
    </cfRule>
  </conditionalFormatting>
  <conditionalFormatting sqref="A19:J19">
    <cfRule type="expression" dxfId="24" priority="25">
      <formula>$I19&lt;&gt;""</formula>
    </cfRule>
  </conditionalFormatting>
  <conditionalFormatting sqref="A19:J19">
    <cfRule type="expression" dxfId="25" priority="26">
      <formula>AND($A19&lt;&gt;"",$I19="",WEEKDAY($A19,2)&gt;5)</formula>
    </cfRule>
  </conditionalFormatting>
  <conditionalFormatting sqref="A20:J20">
    <cfRule type="expression" dxfId="26" priority="27">
      <formula>$I20&lt;&gt;""</formula>
    </cfRule>
  </conditionalFormatting>
  <conditionalFormatting sqref="A20:J20">
    <cfRule type="expression" dxfId="27" priority="28">
      <formula>AND($A20&lt;&gt;"",$I20="",WEEKDAY($A20,2)&gt;5)</formula>
    </cfRule>
  </conditionalFormatting>
  <conditionalFormatting sqref="A21:J21">
    <cfRule type="expression" dxfId="28" priority="29">
      <formula>$I21&lt;&gt;""</formula>
    </cfRule>
  </conditionalFormatting>
  <conditionalFormatting sqref="A21:J21">
    <cfRule type="expression" dxfId="29" priority="30">
      <formula>AND($A21&lt;&gt;"",$I21="",WEEKDAY($A21,2)&gt;5)</formula>
    </cfRule>
  </conditionalFormatting>
  <conditionalFormatting sqref="A22:J22">
    <cfRule type="expression" dxfId="30" priority="31">
      <formula>$I22&lt;&gt;""</formula>
    </cfRule>
  </conditionalFormatting>
  <conditionalFormatting sqref="A22:J22">
    <cfRule type="expression" dxfId="31" priority="32">
      <formula>AND($A22&lt;&gt;"",$I22="",WEEKDAY($A22,2)&gt;5)</formula>
    </cfRule>
  </conditionalFormatting>
  <conditionalFormatting sqref="A23:J23">
    <cfRule type="expression" dxfId="32" priority="33">
      <formula>$I23&lt;&gt;""</formula>
    </cfRule>
  </conditionalFormatting>
  <conditionalFormatting sqref="A23:J23">
    <cfRule type="expression" dxfId="33" priority="34">
      <formula>AND($A23&lt;&gt;"",$I23="",WEEKDAY($A23,2)&gt;5)</formula>
    </cfRule>
  </conditionalFormatting>
  <conditionalFormatting sqref="A24:J24">
    <cfRule type="expression" dxfId="34" priority="35">
      <formula>$I24&lt;&gt;""</formula>
    </cfRule>
  </conditionalFormatting>
  <conditionalFormatting sqref="A24:J24">
    <cfRule type="expression" dxfId="35" priority="36">
      <formula>AND($A24&lt;&gt;"",$I24="",WEEKDAY($A24,2)&gt;5)</formula>
    </cfRule>
  </conditionalFormatting>
  <conditionalFormatting sqref="A25:J25">
    <cfRule type="expression" dxfId="36" priority="37">
      <formula>$I25&lt;&gt;""</formula>
    </cfRule>
  </conditionalFormatting>
  <conditionalFormatting sqref="A25:J25">
    <cfRule type="expression" dxfId="37" priority="38">
      <formula>AND($A25&lt;&gt;"",$I25="",WEEKDAY($A25,2)&gt;5)</formula>
    </cfRule>
  </conditionalFormatting>
  <conditionalFormatting sqref="A26:J26">
    <cfRule type="expression" dxfId="38" priority="39">
      <formula>$I26&lt;&gt;""</formula>
    </cfRule>
  </conditionalFormatting>
  <conditionalFormatting sqref="A26:J26">
    <cfRule type="expression" dxfId="39" priority="40">
      <formula>AND($A26&lt;&gt;"",$I26="",WEEKDAY($A26,2)&gt;5)</formula>
    </cfRule>
  </conditionalFormatting>
  <conditionalFormatting sqref="A27:J27">
    <cfRule type="expression" dxfId="40" priority="41">
      <formula>$I27&lt;&gt;""</formula>
    </cfRule>
  </conditionalFormatting>
  <conditionalFormatting sqref="A27:J27">
    <cfRule type="expression" dxfId="41" priority="42">
      <formula>AND($A27&lt;&gt;"",$I27="",WEEKDAY($A27,2)&gt;5)</formula>
    </cfRule>
  </conditionalFormatting>
  <conditionalFormatting sqref="A28:J28">
    <cfRule type="expression" dxfId="42" priority="43">
      <formula>$I28&lt;&gt;""</formula>
    </cfRule>
  </conditionalFormatting>
  <conditionalFormatting sqref="A28:J28">
    <cfRule type="expression" dxfId="43" priority="44">
      <formula>AND($A28&lt;&gt;"",$I28="",WEEKDAY($A28,2)&gt;5)</formula>
    </cfRule>
  </conditionalFormatting>
  <conditionalFormatting sqref="A29:J29">
    <cfRule type="expression" dxfId="44" priority="45">
      <formula>$I29&lt;&gt;""</formula>
    </cfRule>
  </conditionalFormatting>
  <conditionalFormatting sqref="A29:J29">
    <cfRule type="expression" dxfId="45" priority="46">
      <formula>AND($A29&lt;&gt;"",$I29="",WEEKDAY($A29,2)&gt;5)</formula>
    </cfRule>
  </conditionalFormatting>
  <conditionalFormatting sqref="A30:J30">
    <cfRule type="expression" dxfId="46" priority="47">
      <formula>$I30&lt;&gt;""</formula>
    </cfRule>
  </conditionalFormatting>
  <conditionalFormatting sqref="A30:J30">
    <cfRule type="expression" dxfId="47" priority="48">
      <formula>AND($A30&lt;&gt;"",$I30="",WEEKDAY($A30,2)&gt;5)</formula>
    </cfRule>
  </conditionalFormatting>
  <conditionalFormatting sqref="A31:J31">
    <cfRule type="expression" dxfId="48" priority="49">
      <formula>$I31&lt;&gt;""</formula>
    </cfRule>
  </conditionalFormatting>
  <conditionalFormatting sqref="A31:J31">
    <cfRule type="expression" dxfId="49" priority="50">
      <formula>AND($A31&lt;&gt;"",$I31="",WEEKDAY($A31,2)&gt;5)</formula>
    </cfRule>
  </conditionalFormatting>
  <conditionalFormatting sqref="A32:J32">
    <cfRule type="expression" dxfId="50" priority="51">
      <formula>$I32&lt;&gt;""</formula>
    </cfRule>
  </conditionalFormatting>
  <conditionalFormatting sqref="A32:J32">
    <cfRule type="expression" dxfId="51" priority="52">
      <formula>AND($A32&lt;&gt;"",$I32="",WEEKDAY($A32,2)&gt;5)</formula>
    </cfRule>
  </conditionalFormatting>
  <conditionalFormatting sqref="A33:J33">
    <cfRule type="expression" dxfId="52" priority="53">
      <formula>$I33&lt;&gt;""</formula>
    </cfRule>
  </conditionalFormatting>
  <conditionalFormatting sqref="A33:J33">
    <cfRule type="expression" dxfId="53" priority="54">
      <formula>AND($A33&lt;&gt;"",$I33="",WEEKDAY($A33,2)&gt;5)</formula>
    </cfRule>
  </conditionalFormatting>
  <conditionalFormatting sqref="A34:J34">
    <cfRule type="expression" dxfId="54" priority="55">
      <formula>$I34&lt;&gt;""</formula>
    </cfRule>
  </conditionalFormatting>
  <conditionalFormatting sqref="A34:J34">
    <cfRule type="expression" dxfId="55" priority="56">
      <formula>AND($A34&lt;&gt;"",$I34="",WEEKDAY($A34,2)&gt;5)</formula>
    </cfRule>
  </conditionalFormatting>
  <conditionalFormatting sqref="A35:J35">
    <cfRule type="expression" dxfId="56" priority="57">
      <formula>$I35&lt;&gt;""</formula>
    </cfRule>
  </conditionalFormatting>
  <conditionalFormatting sqref="A35:J35">
    <cfRule type="expression" dxfId="57" priority="58">
      <formula>AND($A35&lt;&gt;"",$I35="",WEEKDAY($A35,2)&gt;5)</formula>
    </cfRule>
  </conditionalFormatting>
  <conditionalFormatting sqref="A36:J36">
    <cfRule type="expression" dxfId="58" priority="59">
      <formula>$I36&lt;&gt;""</formula>
    </cfRule>
  </conditionalFormatting>
  <conditionalFormatting sqref="A36:J36">
    <cfRule type="expression" dxfId="59" priority="60">
      <formula>AND($A36&lt;&gt;"",$I36="",WEEKDAY($A36,2)&gt;5)</formula>
    </cfRule>
  </conditionalFormatting>
  <conditionalFormatting sqref="A37:J37">
    <cfRule type="expression" dxfId="60" priority="61">
      <formula>$I37&lt;&gt;""</formula>
    </cfRule>
  </conditionalFormatting>
  <conditionalFormatting sqref="A37:J37">
    <cfRule type="expression" dxfId="61" priority="62">
      <formula>AND($A37&lt;&gt;"",$I37="",WEEKDAY($A37,2)&gt;5)</formula>
    </cfRule>
  </conditionalFormatting>
  <conditionalFormatting sqref="A39:J39">
    <cfRule type="expression" dxfId="62" priority="63">
      <formula>$I39&lt;&gt;""</formula>
    </cfRule>
  </conditionalFormatting>
  <conditionalFormatting sqref="A40:J40">
    <cfRule type="expression" dxfId="63" priority="64">
      <formula>$I40&lt;&gt;""</formula>
    </cfRule>
  </conditionalFormatting>
  <conditionalFormatting sqref="A41:J41">
    <cfRule type="expression" dxfId="64" priority="65">
      <formula>$I41&lt;&gt;""</formula>
    </cfRule>
  </conditionalFormatting>
  <conditionalFormatting sqref="A42:J42">
    <cfRule type="expression" dxfId="65" priority="66">
      <formula>$I42&lt;&gt;""</formula>
    </cfRule>
  </conditionalFormatting>
  <conditionalFormatting sqref="A43:J43">
    <cfRule type="expression" dxfId="66" priority="67">
      <formula>$I43&lt;&gt;""</formula>
    </cfRule>
  </conditionalFormatting>
  <conditionalFormatting sqref="A44:J44">
    <cfRule type="expression" dxfId="67" priority="68">
      <formula>$I44&lt;&gt;""</formula>
    </cfRule>
  </conditionalFormatting>
  <conditionalFormatting sqref="E46:I46">
    <cfRule type="expression" dxfId="68" priority="69">
      <formula>$G$46&lt;&gt;""</formula>
    </cfRule>
  </conditionalFormatting>
  <dataValidations count="20">
    <dataValidation type="custom" showErrorMessage="1" error="Date lies outside the period" sqref="A39">
      <formula1>AND(A39&gt;=$B$4,A39&lt;EDATE($B$4,1))</formula1>
    </dataValidation>
    <dataValidation type="custom" showErrorMessage="1" error="Date lies outside the period" sqref="A40">
      <formula1>AND(A40&gt;=$B$4,A40&lt;EDATE($B$4,1))</formula1>
    </dataValidation>
    <dataValidation type="custom" showErrorMessage="1" error="Date lies outside the period" sqref="A41">
      <formula1>AND(A41&gt;=$B$4,A41&lt;EDATE($B$4,1))</formula1>
    </dataValidation>
    <dataValidation type="custom" showErrorMessage="1" error="Date lies outside the period" sqref="A42">
      <formula1>AND(A42&gt;=$B$4,A42&lt;EDATE($B$4,1))</formula1>
    </dataValidation>
    <dataValidation type="custom" showErrorMessage="1" error="Date lies outside the period" sqref="A43">
      <formula1>AND(A43&gt;=$B$4,A43&lt;EDATE($B$4,1))</formula1>
    </dataValidation>
    <dataValidation type="custom" showErrorMessage="1" error="Date lies outside the period" sqref="A44">
      <formula1>AND(A44&gt;=$B$4,A44&lt;EDATE($B$4,1))</formula1>
    </dataValidation>
    <dataValidation type="decimal" showErrorMessage="1" error="hh:mm" sqref="B10:C37">
      <formula1>0</formula1>
      <formula2>0.999999</formula2>
    </dataValidation>
    <dataValidation type="decimal" showErrorMessage="1" error="hh:mm" sqref="B39:C44">
      <formula1>0</formula1>
      <formula2>0.999999</formula2>
    </dataValidation>
    <dataValidation type="custom" showErrorMessage="1" error="Please enter the 1st of the month" sqref="B4">
      <formula1>DAY(B4)=1</formula1>
    </dataValidation>
    <dataValidation type="decimal" showErrorMessage="1" error="hh:mm" sqref="B7:C37">
      <formula1>0</formula1>
      <formula2>0.999999</formula2>
    </dataValidation>
    <dataValidation type="whole" showErrorMessage="1" error="0 / 1" sqref="D10:D37">
      <formula1>0</formula1>
      <formula2>1</formula2>
    </dataValidation>
    <dataValidation type="whole" showErrorMessage="1" error="0 / 1" sqref="D39:D44">
      <formula1>0</formula1>
      <formula2>1</formula2>
    </dataValidation>
    <dataValidation type="whole" showErrorMessage="1" error="0 / 1" sqref="D7:D37">
      <formula1>0</formula1>
      <formula2>1</formula2>
    </dataValidation>
    <dataValidation type="whole" operator="greaterThanOrEqual" showErrorMessage="1" error="0, 15, 30, ..." sqref="E10:E37">
      <formula1>0</formula1>
    </dataValidation>
    <dataValidation type="whole" operator="greaterThanOrEqual" showErrorMessage="1" error="0, 15, 30, ..." sqref="E39:E44">
      <formula1>0</formula1>
    </dataValidation>
    <dataValidation type="whole" operator="greaterThanOrEqual" showErrorMessage="1" error="0, 15, 30, ..." sqref="E7:E37">
      <formula1>0</formula1>
    </dataValidation>
    <dataValidation type="decimal" operator="greaterThanOrEqual" showErrorMessage="1" error="h:mm" sqref="F47">
      <formula1>0</formula1>
    </dataValidation>
    <dataValidation type="whole" showErrorMessage="1" error="-180 ... 180" sqref="J10:J37">
      <formula1>-180</formula1>
      <formula2>180</formula2>
    </dataValidation>
    <dataValidation type="whole" showErrorMessage="1" error="-180 ... 180" sqref="J39:J44">
      <formula1>-180</formula1>
      <formula2>180</formula2>
    </dataValidation>
    <dataValidation type="whole" showErrorMessage="1" error="-180 ... 180" sqref="J7:J37">
      <formula1>-180</formula1>
      <formula2>180</formula2>
    </dataValidation>
  </dataValidations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10" customWidth="1"/>
  </cols>
  <sheetData>
    <row r="1" ht="24" customHeight="1" spans="1:1" x14ac:dyDescent="0.25">
      <c r="A1" s="26" t="s">
        <v>22</v>
      </c>
    </row>
    <row r="2" ht="48" customHeight="1" spans="1:1" x14ac:dyDescent="0.25">
      <c r="A2" s="2" t="s">
        <v>23</v>
      </c>
    </row>
    <row r="3" ht="48" customHeight="1" spans="1:1" x14ac:dyDescent="0.25">
      <c r="A3" s="2" t="s">
        <v>24</v>
      </c>
    </row>
    <row r="4" ht="48" customHeight="1" spans="1:1" x14ac:dyDescent="0.25">
      <c r="A4" s="2" t="s">
        <v>25</v>
      </c>
    </row>
    <row r="5" ht="48" customHeight="1" spans="1:1" x14ac:dyDescent="0.25">
      <c r="A5" s="2" t="s">
        <v>26</v>
      </c>
    </row>
    <row r="6" ht="48" customHeight="1" spans="1:1" x14ac:dyDescent="0.25">
      <c r="A6" s="2" t="s">
        <v>27</v>
      </c>
    </row>
    <row r="7" ht="48" customHeight="1" spans="1:1" x14ac:dyDescent="0.25">
      <c r="A7" s="2" t="s">
        <v>28</v>
      </c>
    </row>
    <row r="8" ht="48" customHeight="1" spans="1:1" x14ac:dyDescent="0.25">
      <c r="A8" s="2" t="s">
        <v>29</v>
      </c>
    </row>
    <row r="9" ht="48" customHeight="1" spans="1:1" x14ac:dyDescent="0.25">
      <c r="A9" s="2" t="s">
        <v>30</v>
      </c>
    </row>
    <row r="10" ht="48" customHeight="1" spans="1:1" x14ac:dyDescent="0.25">
      <c r="A10" s="2" t="s">
        <v>31</v>
      </c>
    </row>
    <row r="11" ht="48" customHeight="1" spans="1:1" x14ac:dyDescent="0.25">
      <c r="A1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workflow-app.ch</dc:creator>
  <dc:title>Monthly timesheet template (Excel), workflow-app.ch</dc:title>
  <dc:subject/>
  <dc:description/>
  <cp:keywords/>
  <cp:category/>
  <cp:lastModifiedBy>Unknown</cp:lastModifiedBy>
  <dcterms:created xsi:type="dcterms:W3CDTF">2026-09-07T19:06:09Z</dcterms:created>
  <dcterms:modified xsi:type="dcterms:W3CDTF">2026-09-07T19:06:09Z</dcterms:modified>
</cp:coreProperties>
</file>